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I:\WI\E&amp;W\202 EXPO PUBLICATIONS\Firmsize\Frmsze23\Excel Tables\"/>
    </mc:Choice>
  </mc:AlternateContent>
  <xr:revisionPtr revIDLastSave="0" documentId="13_ncr:1_{79373118-82A3-4933-AC95-CBD4D5760AC2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TABLE1" sheetId="1" r:id="rId1"/>
  </sheets>
  <definedNames>
    <definedName name="_xlnm.Print_Area" localSheetId="0">TABLE1!$A$1:$J$31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1" i="1" l="1"/>
  <c r="C11" i="1" l="1"/>
  <c r="AA931" i="1"/>
  <c r="AB931" i="1"/>
  <c r="AC931" i="1"/>
  <c r="AD931" i="1"/>
  <c r="AE931" i="1"/>
  <c r="AA944" i="1"/>
  <c r="AB944" i="1"/>
  <c r="AC944" i="1"/>
  <c r="AD944" i="1"/>
  <c r="AE944" i="1"/>
  <c r="AF945" i="1"/>
  <c r="AF946" i="1"/>
  <c r="AF947" i="1"/>
  <c r="AF948" i="1"/>
  <c r="AF949" i="1"/>
  <c r="AF950" i="1"/>
  <c r="AF951" i="1"/>
  <c r="AF952" i="1"/>
  <c r="AF953" i="1"/>
  <c r="AF954" i="1"/>
  <c r="AA962" i="1"/>
  <c r="AB962" i="1"/>
  <c r="AC962" i="1"/>
  <c r="AD962" i="1"/>
  <c r="AE962" i="1"/>
  <c r="AA963" i="1"/>
  <c r="AB963" i="1"/>
  <c r="AC963" i="1"/>
  <c r="AD963" i="1"/>
  <c r="AF963" i="1" s="1"/>
  <c r="AE963" i="1"/>
  <c r="AA964" i="1"/>
  <c r="AB964" i="1"/>
  <c r="AC964" i="1"/>
  <c r="AD964" i="1"/>
  <c r="AE964" i="1"/>
  <c r="AA965" i="1"/>
  <c r="AB965" i="1"/>
  <c r="AC965" i="1"/>
  <c r="AD965" i="1"/>
  <c r="AE965" i="1"/>
  <c r="AA966" i="1"/>
  <c r="AB966" i="1"/>
  <c r="AC966" i="1"/>
  <c r="AD966" i="1"/>
  <c r="AE966" i="1"/>
  <c r="AA967" i="1"/>
  <c r="AB967" i="1"/>
  <c r="AC967" i="1"/>
  <c r="AD967" i="1"/>
  <c r="AE967" i="1"/>
  <c r="AA968" i="1"/>
  <c r="AB968" i="1"/>
  <c r="AC968" i="1"/>
  <c r="AD968" i="1"/>
  <c r="AE968" i="1"/>
  <c r="AA969" i="1"/>
  <c r="AB969" i="1"/>
  <c r="AC969" i="1"/>
  <c r="AD969" i="1"/>
  <c r="AE969" i="1"/>
  <c r="AA970" i="1"/>
  <c r="AB970" i="1"/>
  <c r="AC970" i="1"/>
  <c r="AD970" i="1"/>
  <c r="AE970" i="1"/>
  <c r="AA971" i="1"/>
  <c r="AB971" i="1"/>
  <c r="AC971" i="1"/>
  <c r="AD971" i="1"/>
  <c r="AE971" i="1"/>
  <c r="C20" i="1"/>
  <c r="AE972" i="1" l="1"/>
  <c r="AB972" i="1"/>
  <c r="AD972" i="1"/>
  <c r="AF964" i="1"/>
  <c r="AC972" i="1"/>
  <c r="C13" i="1"/>
  <c r="AA973" i="1"/>
  <c r="AF968" i="1"/>
  <c r="AF967" i="1"/>
  <c r="AB973" i="1"/>
  <c r="AF971" i="1"/>
  <c r="AF969" i="1"/>
  <c r="AF965" i="1"/>
  <c r="AF970" i="1"/>
  <c r="AF966" i="1"/>
  <c r="AC973" i="1"/>
  <c r="AE973" i="1"/>
  <c r="AD973" i="1"/>
  <c r="C14" i="1"/>
  <c r="C21" i="1"/>
  <c r="AF962" i="1"/>
  <c r="C16" i="1"/>
  <c r="C19" i="1"/>
  <c r="C18" i="1"/>
  <c r="C15" i="1"/>
  <c r="C17" i="1"/>
  <c r="C22" i="1"/>
  <c r="D11" i="1" l="1"/>
  <c r="E17" i="1" s="1"/>
  <c r="AF972" i="1"/>
  <c r="AF973" i="1"/>
  <c r="E21" i="1" l="1"/>
  <c r="E13" i="1"/>
  <c r="E18" i="1"/>
  <c r="E14" i="1"/>
  <c r="E19" i="1"/>
  <c r="E15" i="1"/>
  <c r="E16" i="1"/>
  <c r="E20" i="1"/>
  <c r="E11" i="1"/>
  <c r="E22" i="1"/>
  <c r="F11" i="1" l="1"/>
  <c r="G20" i="1" s="1"/>
  <c r="G13" i="1" l="1"/>
  <c r="G22" i="1"/>
  <c r="G16" i="1"/>
  <c r="G11" i="1"/>
  <c r="G17" i="1"/>
  <c r="G18" i="1"/>
  <c r="G15" i="1"/>
  <c r="G14" i="1"/>
  <c r="G21" i="1"/>
  <c r="G19" i="1"/>
</calcChain>
</file>

<file path=xl/sharedStrings.xml><?xml version="1.0" encoding="utf-8"?>
<sst xmlns="http://schemas.openxmlformats.org/spreadsheetml/2006/main" count="35" uniqueCount="32">
  <si>
    <t>Employment</t>
  </si>
  <si>
    <t>Number</t>
  </si>
  <si>
    <t>Percent</t>
  </si>
  <si>
    <t xml:space="preserve">     Wage</t>
  </si>
  <si>
    <t>1-4</t>
  </si>
  <si>
    <t>5-9</t>
  </si>
  <si>
    <t>50-99</t>
  </si>
  <si>
    <t>100-249</t>
  </si>
  <si>
    <t>250-499</t>
  </si>
  <si>
    <t>500-999</t>
  </si>
  <si>
    <t>1,000 &amp; Over</t>
  </si>
  <si>
    <t xml:space="preserve">    for purposes of this table.</t>
  </si>
  <si>
    <t>2/ For the firms which had zero employment in March, there were wages paid during the quarter to employees</t>
  </si>
  <si>
    <t>SIC 89</t>
  </si>
  <si>
    <t>SIC 86</t>
  </si>
  <si>
    <t>SIC 99</t>
  </si>
  <si>
    <t>TOTALS</t>
  </si>
  <si>
    <t>10-19</t>
  </si>
  <si>
    <t>20-49</t>
  </si>
  <si>
    <t xml:space="preserve"> </t>
  </si>
  <si>
    <t xml:space="preserve">    who worked in January and/or February.</t>
  </si>
  <si>
    <t>Total</t>
  </si>
  <si>
    <t>Average
      Monthly</t>
  </si>
  <si>
    <t>Range</t>
  </si>
  <si>
    <t xml:space="preserve">   1/ Number of </t>
  </si>
  <si>
    <t>Firms</t>
  </si>
  <si>
    <t xml:space="preserve"> BY EMPLOYMENT RANGE, FIRST QUARTER 2023</t>
  </si>
  <si>
    <t>SOURCE: Utah Department of Workforce Services, Workforce Research &amp; Analysis, Utah Employers, Employment, and Wages by Size, 2023.</t>
  </si>
  <si>
    <t>1/ The number of firms is a count of employers. If an employer operates at multiple worksites, it is counted as one firm</t>
  </si>
  <si>
    <t>Total 
Quarterly Wages</t>
  </si>
  <si>
    <t>2/ March Employment</t>
  </si>
  <si>
    <t>TABLE 1. UTAH NONAGRICULTURAL FIRMS, EMPLOYMENT, AND WAGES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</si>
</sst>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\ ;\(&quot;$&quot;#,##0\)"/>
    <numFmt numFmtId="165" formatCode="0.0%"/>
  </numFmts>
  <fonts count="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1">
    <xf numFmtId="3" fontId="0" fillId="0" borderId="0" xfId="0" applyNumberFormat="1"/>
    <xf numFmtId="0" fontId="0" fillId="0" borderId="0" xfId="0"/>
    <xf numFmtId="164" fontId="0" fillId="0" borderId="0" xfId="0" applyNumberFormat="1"/>
    <xf numFmtId="1" fontId="0" fillId="0" borderId="0" xfId="0" applyNumberFormat="1"/>
    <xf numFmtId="3" fontId="0" fillId="0" borderId="0" xfId="0" quotePrefix="1" applyNumberFormat="1"/>
    <xf numFmtId="165" fontId="0" fillId="0" borderId="0" xfId="0" applyNumberFormat="1"/>
    <xf numFmtId="3" fontId="1" fillId="0" borderId="0" xfId="0" applyNumberFormat="1" applyFont="1"/>
    <xf numFmtId="3" fontId="0" fillId="2" borderId="0" xfId="0" applyNumberFormat="1" applyFill="1"/>
    <xf numFmtId="3" fontId="2" fillId="3" borderId="0" xfId="0" applyNumberFormat="1" applyFont="1" applyFill="1"/>
    <xf numFmtId="3" fontId="2" fillId="3" borderId="0" xfId="0" applyNumberFormat="1" applyFont="1" applyFill="1" applyAlignment="1">
      <alignment horizontal="right"/>
    </xf>
    <xf numFmtId="3" fontId="2" fillId="0" borderId="0" xfId="0" applyNumberFormat="1" applyFont="1"/>
    <xf numFmtId="3" fontId="2" fillId="3" borderId="1" xfId="0" applyNumberFormat="1" applyFont="1" applyFill="1" applyBorder="1"/>
    <xf numFmtId="3" fontId="2" fillId="3" borderId="1" xfId="0" applyNumberFormat="1" applyFont="1" applyFill="1" applyBorder="1" applyAlignment="1">
      <alignment horizontal="right"/>
    </xf>
    <xf numFmtId="165" fontId="2" fillId="0" borderId="0" xfId="0" applyNumberFormat="1" applyFont="1"/>
    <xf numFmtId="3" fontId="2" fillId="3" borderId="0" xfId="0" applyNumberFormat="1" applyFont="1" applyFill="1" applyAlignment="1">
      <alignment horizontal="right" wrapText="1"/>
    </xf>
    <xf numFmtId="3" fontId="0" fillId="0" borderId="0" xfId="0" applyNumberFormat="1" applyAlignment="1">
      <alignment horizontal="left"/>
    </xf>
    <xf numFmtId="3" fontId="2" fillId="0" borderId="0" xfId="0" applyNumberFormat="1" applyFont="1" applyAlignment="1">
      <alignment horizontal="left"/>
    </xf>
    <xf numFmtId="3" fontId="1" fillId="0" borderId="0" xfId="0" applyNumberFormat="1" applyFont="1"/>
    <xf numFmtId="3" fontId="0" fillId="0" borderId="0" xfId="0" applyNumberFormat="1"/>
    <xf numFmtId="3" fontId="3" fillId="4" borderId="0" xfId="0" applyNumberFormat="1" applyFont="1" applyFill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AF973"/>
  <sheetViews>
    <sheetView tabSelected="1" zoomScale="115" zoomScaleNormal="115" workbookViewId="0"/>
  </sheetViews>
  <sheetFormatPr defaultRowHeight="13.2" x14ac:dyDescent="0.25"/>
  <cols>
    <col min="1" max="1" width="13.6640625" customWidth="1"/>
    <col min="2" max="2" width="13.33203125" customWidth="1"/>
    <col min="3" max="3" width="10.6640625" customWidth="1"/>
    <col min="4" max="4" width="14.88671875" customWidth="1"/>
    <col min="5" max="5" width="10.6640625" customWidth="1"/>
    <col min="6" max="6" width="20.6640625" customWidth="1"/>
    <col min="7" max="7" width="10.6640625" customWidth="1"/>
    <col min="8" max="8" width="11.5546875" customWidth="1"/>
    <col min="11" max="11" width="12.6640625" customWidth="1"/>
    <col min="12" max="12" width="14.6640625" customWidth="1"/>
    <col min="13" max="13" width="13.6640625" customWidth="1"/>
    <col min="14" max="14" width="14.6640625" customWidth="1"/>
    <col min="15" max="15" width="11.6640625" customWidth="1"/>
    <col min="16" max="16" width="6.6640625" customWidth="1"/>
    <col min="17" max="17" width="12.6640625" customWidth="1"/>
    <col min="18" max="18" width="14.6640625" customWidth="1"/>
    <col min="19" max="19" width="13.6640625" customWidth="1"/>
    <col min="20" max="20" width="14.6640625" customWidth="1"/>
    <col min="21" max="21" width="11.6640625" customWidth="1"/>
    <col min="23" max="23" width="12.6640625" customWidth="1"/>
    <col min="24" max="24" width="11.6640625" customWidth="1"/>
    <col min="25" max="25" width="12.6640625" customWidth="1"/>
    <col min="26" max="26" width="14.6640625" customWidth="1"/>
    <col min="27" max="27" width="12.6640625" customWidth="1"/>
    <col min="29" max="29" width="12.6640625" customWidth="1"/>
    <col min="30" max="30" width="11.6640625" customWidth="1"/>
    <col min="31" max="31" width="10.6640625" customWidth="1"/>
    <col min="32" max="32" width="14.6640625" customWidth="1"/>
    <col min="33" max="33" width="11.6640625" customWidth="1"/>
    <col min="38" max="38" width="10.6640625" customWidth="1"/>
    <col min="42" max="42" width="3.6640625" customWidth="1"/>
    <col min="46" max="46" width="4.6640625" customWidth="1"/>
    <col min="47" max="47" width="15.6640625" customWidth="1"/>
    <col min="51" max="51" width="12.6640625" customWidth="1"/>
    <col min="52" max="53" width="11.6640625" customWidth="1"/>
    <col min="54" max="54" width="14.6640625" customWidth="1"/>
    <col min="55" max="55" width="11.6640625" customWidth="1"/>
    <col min="57" max="57" width="12.6640625" customWidth="1"/>
    <col min="58" max="59" width="11.6640625" customWidth="1"/>
    <col min="60" max="60" width="14.6640625" customWidth="1"/>
    <col min="61" max="61" width="11.6640625" customWidth="1"/>
    <col min="63" max="65" width="11.6640625" customWidth="1"/>
    <col min="66" max="66" width="14.6640625" customWidth="1"/>
    <col min="67" max="67" width="11.6640625" customWidth="1"/>
    <col min="69" max="71" width="11.6640625" customWidth="1"/>
    <col min="72" max="72" width="14.6640625" customWidth="1"/>
    <col min="73" max="73" width="11.6640625" customWidth="1"/>
    <col min="75" max="75" width="12.6640625" customWidth="1"/>
    <col min="76" max="77" width="11.6640625" customWidth="1"/>
    <col min="78" max="78" width="14.6640625" customWidth="1"/>
    <col min="79" max="79" width="11.6640625" customWidth="1"/>
    <col min="81" max="81" width="12.6640625" customWidth="1"/>
    <col min="82" max="83" width="11.6640625" customWidth="1"/>
    <col min="84" max="84" width="14.6640625" customWidth="1"/>
    <col min="85" max="85" width="11.6640625" customWidth="1"/>
  </cols>
  <sheetData>
    <row r="3" spans="1:15" x14ac:dyDescent="0.25">
      <c r="A3" s="6"/>
    </row>
    <row r="4" spans="1:15" x14ac:dyDescent="0.25">
      <c r="L4" s="18"/>
      <c r="M4" s="18"/>
      <c r="N4" s="18"/>
      <c r="O4" s="18"/>
    </row>
    <row r="5" spans="1:15" x14ac:dyDescent="0.25">
      <c r="A5" s="19" t="s">
        <v>31</v>
      </c>
      <c r="B5" s="20"/>
      <c r="C5" s="20"/>
      <c r="D5" s="20"/>
      <c r="E5" s="20"/>
      <c r="F5" s="20"/>
      <c r="G5" s="20"/>
      <c r="H5" s="20"/>
    </row>
    <row r="6" spans="1:15" x14ac:dyDescent="0.25">
      <c r="A6" s="19" t="s">
        <v>26</v>
      </c>
      <c r="B6" s="20"/>
      <c r="C6" s="20"/>
      <c r="D6" s="20"/>
      <c r="E6" s="20"/>
      <c r="F6" s="20"/>
      <c r="G6" s="20"/>
      <c r="H6" s="20"/>
    </row>
    <row r="7" spans="1:15" x14ac:dyDescent="0.25">
      <c r="A7" s="7"/>
      <c r="B7" s="7"/>
      <c r="C7" s="7"/>
      <c r="D7" s="7"/>
      <c r="E7" s="7"/>
      <c r="F7" s="7"/>
      <c r="G7" s="7"/>
      <c r="H7" s="7"/>
    </row>
    <row r="8" spans="1:15" s="10" customFormat="1" ht="26.4" x14ac:dyDescent="0.25">
      <c r="A8" s="8" t="s">
        <v>0</v>
      </c>
      <c r="B8" s="9" t="s">
        <v>24</v>
      </c>
      <c r="C8" s="9" t="s">
        <v>19</v>
      </c>
      <c r="D8" s="14" t="s">
        <v>30</v>
      </c>
      <c r="E8" s="9"/>
      <c r="F8" s="14" t="s">
        <v>29</v>
      </c>
      <c r="G8" s="9"/>
      <c r="H8" s="14" t="s">
        <v>22</v>
      </c>
    </row>
    <row r="9" spans="1:15" s="10" customFormat="1" ht="13.8" thickBot="1" x14ac:dyDescent="0.3">
      <c r="A9" s="11" t="s">
        <v>23</v>
      </c>
      <c r="B9" s="12" t="s">
        <v>25</v>
      </c>
      <c r="C9" s="12" t="s">
        <v>2</v>
      </c>
      <c r="D9" s="12" t="s">
        <v>1</v>
      </c>
      <c r="E9" s="12" t="s">
        <v>2</v>
      </c>
      <c r="F9" s="12" t="s">
        <v>1</v>
      </c>
      <c r="G9" s="12" t="s">
        <v>2</v>
      </c>
      <c r="H9" s="12" t="s">
        <v>3</v>
      </c>
    </row>
    <row r="11" spans="1:15" s="10" customFormat="1" x14ac:dyDescent="0.25">
      <c r="A11" s="16" t="s">
        <v>21</v>
      </c>
      <c r="B11" s="10">
        <f>SUM(B13:B22)</f>
        <v>105573</v>
      </c>
      <c r="C11" s="13">
        <f>B11/$B$11</f>
        <v>1</v>
      </c>
      <c r="D11" s="10">
        <f>SUM(D13:D22)</f>
        <v>1707187</v>
      </c>
      <c r="E11" s="13">
        <f>D11/$D$11</f>
        <v>1</v>
      </c>
      <c r="F11" s="10">
        <f>SUM(F13:F22)</f>
        <v>27120599452</v>
      </c>
      <c r="G11" s="13">
        <f>F11/$F$11</f>
        <v>1</v>
      </c>
      <c r="H11" s="10">
        <v>5313</v>
      </c>
    </row>
    <row r="12" spans="1:15" s="10" customFormat="1" x14ac:dyDescent="0.25">
      <c r="B12" s="6"/>
      <c r="C12" s="13"/>
      <c r="D12" s="6"/>
      <c r="E12" s="13"/>
      <c r="G12" s="13"/>
    </row>
    <row r="13" spans="1:15" x14ac:dyDescent="0.25">
      <c r="A13" s="15">
        <v>0</v>
      </c>
      <c r="B13">
        <v>19454</v>
      </c>
      <c r="C13" s="5">
        <f t="shared" ref="C13:C22" si="0">B13/$B$11</f>
        <v>0.18427059949040001</v>
      </c>
      <c r="D13">
        <v>0</v>
      </c>
      <c r="E13" s="5">
        <f>D13/$D$11</f>
        <v>0</v>
      </c>
      <c r="F13">
        <v>124543120</v>
      </c>
      <c r="G13" s="5">
        <f t="shared" ref="G13:G22" si="1">F13/$F$11</f>
        <v>4.5921964306292499E-3</v>
      </c>
      <c r="H13">
        <v>6230</v>
      </c>
    </row>
    <row r="14" spans="1:15" x14ac:dyDescent="0.25">
      <c r="A14" t="s">
        <v>4</v>
      </c>
      <c r="B14">
        <v>54260</v>
      </c>
      <c r="C14" s="5">
        <f t="shared" si="0"/>
        <v>0.51395716707870387</v>
      </c>
      <c r="D14">
        <v>111026</v>
      </c>
      <c r="E14" s="5">
        <f>D14/$D$11</f>
        <v>6.503446898318696E-2</v>
      </c>
      <c r="F14">
        <v>2078257384</v>
      </c>
      <c r="G14" s="5">
        <f t="shared" si="1"/>
        <v>7.663021562920283E-2</v>
      </c>
      <c r="H14">
        <v>6304</v>
      </c>
    </row>
    <row r="15" spans="1:15" x14ac:dyDescent="0.25">
      <c r="A15" t="s">
        <v>5</v>
      </c>
      <c r="B15">
        <v>12661</v>
      </c>
      <c r="C15" s="5">
        <f t="shared" si="0"/>
        <v>0.11992649635797031</v>
      </c>
      <c r="D15">
        <v>113864</v>
      </c>
      <c r="E15" s="5">
        <f>D15/$D$11</f>
        <v>6.6696852775940771E-2</v>
      </c>
      <c r="F15">
        <v>1636179118</v>
      </c>
      <c r="G15" s="5">
        <f t="shared" si="1"/>
        <v>6.032975491179051E-2</v>
      </c>
      <c r="H15">
        <v>4846</v>
      </c>
      <c r="L15" s="1"/>
    </row>
    <row r="16" spans="1:15" x14ac:dyDescent="0.25">
      <c r="A16" s="4" t="s">
        <v>17</v>
      </c>
      <c r="B16">
        <v>8768</v>
      </c>
      <c r="C16" s="5">
        <f t="shared" si="0"/>
        <v>8.3051537798490144E-2</v>
      </c>
      <c r="D16">
        <v>181288</v>
      </c>
      <c r="E16" s="5">
        <f>D16/$D$11</f>
        <v>0.10619106167045556</v>
      </c>
      <c r="F16">
        <v>2344515331</v>
      </c>
      <c r="G16" s="5">
        <f t="shared" si="1"/>
        <v>8.6447769532140797E-2</v>
      </c>
      <c r="H16">
        <v>4355</v>
      </c>
    </row>
    <row r="17" spans="1:21" x14ac:dyDescent="0.25">
      <c r="A17" s="4" t="s">
        <v>18</v>
      </c>
      <c r="B17">
        <v>6069</v>
      </c>
      <c r="C17" s="5">
        <f t="shared" si="0"/>
        <v>5.7486289108010569E-2</v>
      </c>
      <c r="D17">
        <v>291455</v>
      </c>
      <c r="E17" s="5">
        <f t="shared" ref="E17:E22" si="2">D17/$D$11</f>
        <v>0.17072236374808383</v>
      </c>
      <c r="F17">
        <v>3932461084</v>
      </c>
      <c r="G17" s="5">
        <f t="shared" si="1"/>
        <v>0.14499904734627839</v>
      </c>
      <c r="H17">
        <v>4542</v>
      </c>
    </row>
    <row r="18" spans="1:21" x14ac:dyDescent="0.25">
      <c r="A18" t="s">
        <v>6</v>
      </c>
      <c r="B18">
        <v>2156</v>
      </c>
      <c r="C18" s="5">
        <f t="shared" si="0"/>
        <v>2.0421888172165233E-2</v>
      </c>
      <c r="D18">
        <v>247446</v>
      </c>
      <c r="E18" s="5">
        <f t="shared" si="2"/>
        <v>0.14494369978215627</v>
      </c>
      <c r="F18">
        <v>3542830089</v>
      </c>
      <c r="G18" s="5">
        <f t="shared" si="1"/>
        <v>0.1306324403068729</v>
      </c>
      <c r="H18">
        <v>4801</v>
      </c>
    </row>
    <row r="19" spans="1:21" x14ac:dyDescent="0.25">
      <c r="A19" t="s">
        <v>7</v>
      </c>
      <c r="B19">
        <v>1355</v>
      </c>
      <c r="C19" s="5">
        <f t="shared" si="0"/>
        <v>1.2834720998740208E-2</v>
      </c>
      <c r="D19">
        <v>267424</v>
      </c>
      <c r="E19" s="5">
        <f t="shared" si="2"/>
        <v>0.15664599132959658</v>
      </c>
      <c r="F19">
        <v>4215248481</v>
      </c>
      <c r="G19" s="5">
        <f t="shared" si="1"/>
        <v>0.15542608077157188</v>
      </c>
      <c r="H19">
        <v>5279</v>
      </c>
    </row>
    <row r="20" spans="1:21" x14ac:dyDescent="0.25">
      <c r="A20" t="s">
        <v>8</v>
      </c>
      <c r="B20">
        <v>441</v>
      </c>
      <c r="C20" s="5">
        <f t="shared" si="0"/>
        <v>4.1772043988519796E-3</v>
      </c>
      <c r="D20">
        <v>153121</v>
      </c>
      <c r="E20" s="5">
        <f t="shared" si="2"/>
        <v>8.9691990391210799E-2</v>
      </c>
      <c r="F20">
        <v>2724199029</v>
      </c>
      <c r="G20" s="5">
        <f t="shared" si="1"/>
        <v>0.10044759644127647</v>
      </c>
      <c r="H20">
        <v>5950</v>
      </c>
    </row>
    <row r="21" spans="1:21" x14ac:dyDescent="0.25">
      <c r="A21" t="s">
        <v>9</v>
      </c>
      <c r="B21">
        <v>242</v>
      </c>
      <c r="C21" s="5">
        <f t="shared" si="0"/>
        <v>2.2922527540185462E-3</v>
      </c>
      <c r="D21">
        <v>114988</v>
      </c>
      <c r="E21" s="5">
        <f t="shared" si="2"/>
        <v>6.7355245793225937E-2</v>
      </c>
      <c r="F21">
        <v>2226197591</v>
      </c>
      <c r="G21" s="5">
        <f t="shared" si="1"/>
        <v>8.208511743776481E-2</v>
      </c>
      <c r="H21">
        <v>6487</v>
      </c>
    </row>
    <row r="22" spans="1:21" x14ac:dyDescent="0.25">
      <c r="A22" t="s">
        <v>10</v>
      </c>
      <c r="B22">
        <v>167</v>
      </c>
      <c r="C22" s="5">
        <f t="shared" si="0"/>
        <v>1.5818438426491621E-3</v>
      </c>
      <c r="D22">
        <v>226575</v>
      </c>
      <c r="E22" s="5">
        <f t="shared" si="2"/>
        <v>0.13271832552614329</v>
      </c>
      <c r="F22">
        <v>4296168225</v>
      </c>
      <c r="G22" s="5">
        <f t="shared" si="1"/>
        <v>0.15840978119247215</v>
      </c>
      <c r="H22">
        <v>6355</v>
      </c>
    </row>
    <row r="25" spans="1:21" x14ac:dyDescent="0.25">
      <c r="A25" t="s">
        <v>28</v>
      </c>
      <c r="O25" s="2"/>
      <c r="U25" s="2"/>
    </row>
    <row r="26" spans="1:21" x14ac:dyDescent="0.25">
      <c r="A26" t="s">
        <v>11</v>
      </c>
    </row>
    <row r="27" spans="1:21" x14ac:dyDescent="0.25">
      <c r="A27" t="s">
        <v>12</v>
      </c>
    </row>
    <row r="28" spans="1:21" x14ac:dyDescent="0.25">
      <c r="A28" t="s">
        <v>20</v>
      </c>
    </row>
    <row r="30" spans="1:21" x14ac:dyDescent="0.25">
      <c r="A30" s="17" t="s">
        <v>27</v>
      </c>
      <c r="B30" s="18"/>
      <c r="C30" s="18"/>
      <c r="D30" s="18"/>
      <c r="E30" s="18"/>
      <c r="F30" s="18"/>
      <c r="G30" s="18"/>
      <c r="H30" s="18"/>
      <c r="I30" s="18"/>
      <c r="J30" s="18"/>
    </row>
    <row r="47" spans="15:21" x14ac:dyDescent="0.25">
      <c r="O47" s="2"/>
      <c r="T47" s="2"/>
      <c r="U47" s="2"/>
    </row>
    <row r="70" spans="15:21" x14ac:dyDescent="0.25">
      <c r="O70" s="2"/>
      <c r="U70" s="2"/>
    </row>
    <row r="98" spans="15:21" x14ac:dyDescent="0.25">
      <c r="O98" s="2"/>
      <c r="U98" s="2"/>
    </row>
    <row r="120" spans="14:21" x14ac:dyDescent="0.25">
      <c r="N120" s="2"/>
      <c r="O120" s="2"/>
      <c r="U120" s="2"/>
    </row>
    <row r="148" spans="15:21" x14ac:dyDescent="0.25">
      <c r="O148" s="2"/>
      <c r="U148" s="2"/>
    </row>
    <row r="248" spans="15:21" x14ac:dyDescent="0.25">
      <c r="O248" s="2"/>
      <c r="U248" s="2"/>
    </row>
    <row r="348" spans="12:21" x14ac:dyDescent="0.25">
      <c r="L348" s="3"/>
      <c r="M348" s="3"/>
      <c r="N348" s="2"/>
      <c r="O348" s="2"/>
      <c r="U348" s="2"/>
    </row>
    <row r="368" spans="14:21" x14ac:dyDescent="0.25">
      <c r="N368" s="2"/>
      <c r="O368" s="2"/>
      <c r="T368" s="2"/>
      <c r="U368" s="2"/>
    </row>
    <row r="415" spans="15:21" x14ac:dyDescent="0.25">
      <c r="O415" s="2"/>
      <c r="U415" s="2"/>
    </row>
    <row r="514" spans="14:21" x14ac:dyDescent="0.25">
      <c r="N514" s="2"/>
      <c r="O514" s="2"/>
      <c r="U514" s="2"/>
    </row>
    <row r="905" spans="15:15" x14ac:dyDescent="0.25">
      <c r="O905" s="2"/>
    </row>
    <row r="928" spans="27:27" x14ac:dyDescent="0.25">
      <c r="AA928" t="s">
        <v>13</v>
      </c>
    </row>
    <row r="931" spans="26:32" x14ac:dyDescent="0.25">
      <c r="AA931">
        <f>AA933+AA934+AA935+AA936+AA937+AA940</f>
        <v>68</v>
      </c>
      <c r="AB931">
        <f>AB933+AB934+AB935+AB936+AB937+AB940</f>
        <v>823</v>
      </c>
      <c r="AC931">
        <f>AC933+AC934+AC935+AC936+AC937+AC940</f>
        <v>822</v>
      </c>
      <c r="AD931">
        <f>AD933+AD934+AD935+AD936+AD937+AD940</f>
        <v>833</v>
      </c>
      <c r="AE931">
        <f>AE933+AE934+AE935+AE936+AE937+AE940</f>
        <v>3822692</v>
      </c>
    </row>
    <row r="933" spans="26:32" x14ac:dyDescent="0.25">
      <c r="Z933">
        <v>0</v>
      </c>
      <c r="AA933">
        <v>10</v>
      </c>
      <c r="AB933">
        <v>4</v>
      </c>
      <c r="AC933">
        <v>4</v>
      </c>
      <c r="AD933">
        <v>0</v>
      </c>
      <c r="AE933">
        <v>1867</v>
      </c>
      <c r="AF933">
        <v>4207</v>
      </c>
    </row>
    <row r="934" spans="26:32" x14ac:dyDescent="0.25">
      <c r="Z934">
        <v>1</v>
      </c>
      <c r="AA934">
        <v>33</v>
      </c>
      <c r="AB934">
        <v>57</v>
      </c>
      <c r="AC934">
        <v>66</v>
      </c>
      <c r="AD934">
        <v>64</v>
      </c>
      <c r="AE934">
        <v>221653</v>
      </c>
      <c r="AF934">
        <v>4207</v>
      </c>
    </row>
    <row r="935" spans="26:32" x14ac:dyDescent="0.25">
      <c r="Z935">
        <v>2</v>
      </c>
      <c r="AA935">
        <v>14</v>
      </c>
      <c r="AB935">
        <v>88</v>
      </c>
      <c r="AC935">
        <v>81</v>
      </c>
      <c r="AD935">
        <v>89</v>
      </c>
      <c r="AE935">
        <v>561512</v>
      </c>
      <c r="AF935">
        <v>4207</v>
      </c>
    </row>
    <row r="936" spans="26:32" x14ac:dyDescent="0.25">
      <c r="Z936">
        <v>3</v>
      </c>
      <c r="AA936">
        <v>2</v>
      </c>
      <c r="AB936">
        <v>27</v>
      </c>
      <c r="AC936">
        <v>27</v>
      </c>
      <c r="AD936">
        <v>27</v>
      </c>
      <c r="AE936">
        <v>182049</v>
      </c>
      <c r="AF936">
        <v>4207</v>
      </c>
    </row>
    <row r="937" spans="26:32" x14ac:dyDescent="0.25">
      <c r="Z937">
        <v>4</v>
      </c>
      <c r="AA937">
        <v>8</v>
      </c>
      <c r="AB937">
        <v>237</v>
      </c>
      <c r="AC937">
        <v>235</v>
      </c>
      <c r="AD937">
        <v>234</v>
      </c>
      <c r="AE937">
        <v>1488369</v>
      </c>
      <c r="AF937">
        <v>4207</v>
      </c>
    </row>
    <row r="938" spans="26:32" x14ac:dyDescent="0.25">
      <c r="Z938">
        <v>5</v>
      </c>
    </row>
    <row r="939" spans="26:32" x14ac:dyDescent="0.25">
      <c r="Z939">
        <v>6</v>
      </c>
    </row>
    <row r="940" spans="26:32" x14ac:dyDescent="0.25">
      <c r="Z940">
        <v>7</v>
      </c>
      <c r="AA940">
        <v>1</v>
      </c>
      <c r="AB940">
        <v>410</v>
      </c>
      <c r="AC940">
        <v>409</v>
      </c>
      <c r="AD940">
        <v>419</v>
      </c>
      <c r="AE940">
        <v>1367242</v>
      </c>
      <c r="AF940">
        <v>4207</v>
      </c>
    </row>
    <row r="941" spans="26:32" x14ac:dyDescent="0.25">
      <c r="Z941">
        <v>8</v>
      </c>
    </row>
    <row r="942" spans="26:32" x14ac:dyDescent="0.25">
      <c r="Z942">
        <v>9</v>
      </c>
    </row>
    <row r="943" spans="26:32" x14ac:dyDescent="0.25">
      <c r="AA943" t="s">
        <v>14</v>
      </c>
    </row>
    <row r="944" spans="26:32" x14ac:dyDescent="0.25">
      <c r="AA944">
        <f>SUM(AA945:AA954)</f>
        <v>1075</v>
      </c>
      <c r="AB944">
        <f>SUM(AB945:AB954)</f>
        <v>12208</v>
      </c>
      <c r="AC944">
        <f>SUM(AC945:AC954)</f>
        <v>12182</v>
      </c>
      <c r="AD944">
        <f>SUM(AD945:AD954)</f>
        <v>12092</v>
      </c>
      <c r="AE944">
        <f>SUM(AE945:AE954)</f>
        <v>51164925</v>
      </c>
      <c r="AF944">
        <v>4207</v>
      </c>
    </row>
    <row r="945" spans="26:32" x14ac:dyDescent="0.25">
      <c r="Z945">
        <v>0</v>
      </c>
      <c r="AA945">
        <v>22</v>
      </c>
      <c r="AB945">
        <v>23</v>
      </c>
      <c r="AC945">
        <v>3</v>
      </c>
      <c r="AD945">
        <v>0</v>
      </c>
      <c r="AE945">
        <v>8617</v>
      </c>
      <c r="AF945">
        <f t="shared" ref="AF945:AF954" si="3">(+AE945/(AD945+AC945+AB945))*3</f>
        <v>994.26923076923072</v>
      </c>
    </row>
    <row r="946" spans="26:32" x14ac:dyDescent="0.25">
      <c r="Z946">
        <v>1</v>
      </c>
      <c r="AA946">
        <v>693</v>
      </c>
      <c r="AB946">
        <v>1400</v>
      </c>
      <c r="AC946">
        <v>1371</v>
      </c>
      <c r="AD946">
        <v>1392</v>
      </c>
      <c r="AE946">
        <v>4723687</v>
      </c>
      <c r="AF946">
        <f t="shared" si="3"/>
        <v>3404.0502041796781</v>
      </c>
    </row>
    <row r="947" spans="26:32" x14ac:dyDescent="0.25">
      <c r="Z947">
        <v>2</v>
      </c>
      <c r="AA947">
        <v>183</v>
      </c>
      <c r="AB947">
        <v>1192</v>
      </c>
      <c r="AC947">
        <v>1196</v>
      </c>
      <c r="AD947">
        <v>1189</v>
      </c>
      <c r="AE947">
        <v>5236966</v>
      </c>
      <c r="AF947">
        <f t="shared" si="3"/>
        <v>4392.1996086105673</v>
      </c>
    </row>
    <row r="948" spans="26:32" x14ac:dyDescent="0.25">
      <c r="Z948">
        <v>3</v>
      </c>
      <c r="AA948">
        <v>76</v>
      </c>
      <c r="AB948">
        <v>967</v>
      </c>
      <c r="AC948">
        <v>979</v>
      </c>
      <c r="AD948">
        <v>1008</v>
      </c>
      <c r="AE948">
        <v>3016475</v>
      </c>
      <c r="AF948">
        <f t="shared" si="3"/>
        <v>3063.4478672985783</v>
      </c>
    </row>
    <row r="949" spans="26:32" x14ac:dyDescent="0.25">
      <c r="Z949">
        <v>4</v>
      </c>
      <c r="AA949">
        <v>70</v>
      </c>
      <c r="AB949">
        <v>2019</v>
      </c>
      <c r="AC949">
        <v>2059</v>
      </c>
      <c r="AD949">
        <v>2011</v>
      </c>
      <c r="AE949">
        <v>7631730</v>
      </c>
      <c r="AF949">
        <f t="shared" si="3"/>
        <v>3760.090326818854</v>
      </c>
    </row>
    <row r="950" spans="26:32" x14ac:dyDescent="0.25">
      <c r="Z950">
        <v>5</v>
      </c>
      <c r="AA950">
        <v>16</v>
      </c>
      <c r="AB950">
        <v>1039</v>
      </c>
      <c r="AC950">
        <v>1043</v>
      </c>
      <c r="AD950">
        <v>1015</v>
      </c>
      <c r="AE950">
        <v>4250154</v>
      </c>
      <c r="AF950">
        <f t="shared" si="3"/>
        <v>4117.0364869228288</v>
      </c>
    </row>
    <row r="951" spans="26:32" x14ac:dyDescent="0.25">
      <c r="Z951">
        <v>6</v>
      </c>
      <c r="AA951">
        <v>8</v>
      </c>
      <c r="AB951">
        <v>1367</v>
      </c>
      <c r="AC951">
        <v>1355</v>
      </c>
      <c r="AD951">
        <v>1341</v>
      </c>
      <c r="AE951">
        <v>6167248</v>
      </c>
      <c r="AF951">
        <f t="shared" si="3"/>
        <v>4553.7149889244401</v>
      </c>
    </row>
    <row r="952" spans="26:32" x14ac:dyDescent="0.25">
      <c r="Z952">
        <v>7</v>
      </c>
      <c r="AA952">
        <v>4</v>
      </c>
      <c r="AB952">
        <v>1390</v>
      </c>
      <c r="AC952">
        <v>1382</v>
      </c>
      <c r="AD952">
        <v>1370</v>
      </c>
      <c r="AE952">
        <v>6552743</v>
      </c>
      <c r="AF952">
        <f t="shared" si="3"/>
        <v>4746.071704490585</v>
      </c>
    </row>
    <row r="953" spans="26:32" x14ac:dyDescent="0.25">
      <c r="Z953">
        <v>8</v>
      </c>
      <c r="AA953">
        <v>2</v>
      </c>
      <c r="AB953">
        <v>1531</v>
      </c>
      <c r="AC953">
        <v>1508</v>
      </c>
      <c r="AD953">
        <v>1482</v>
      </c>
      <c r="AE953">
        <v>6579749</v>
      </c>
      <c r="AF953">
        <f t="shared" si="3"/>
        <v>4366.1240875912408</v>
      </c>
    </row>
    <row r="954" spans="26:32" x14ac:dyDescent="0.25">
      <c r="Z954">
        <v>9</v>
      </c>
      <c r="AA954">
        <v>1</v>
      </c>
      <c r="AB954">
        <v>1280</v>
      </c>
      <c r="AC954">
        <v>1286</v>
      </c>
      <c r="AD954">
        <v>1284</v>
      </c>
      <c r="AE954">
        <v>6997556</v>
      </c>
      <c r="AF954">
        <f t="shared" si="3"/>
        <v>5452.6410389610392</v>
      </c>
    </row>
    <row r="956" spans="26:32" x14ac:dyDescent="0.25">
      <c r="AA956" t="s">
        <v>15</v>
      </c>
    </row>
    <row r="957" spans="26:32" x14ac:dyDescent="0.25">
      <c r="Z957">
        <v>0</v>
      </c>
      <c r="AA957">
        <v>3</v>
      </c>
      <c r="AB957">
        <v>2</v>
      </c>
      <c r="AC957">
        <v>1</v>
      </c>
      <c r="AD957">
        <v>0</v>
      </c>
      <c r="AE957">
        <v>1636</v>
      </c>
      <c r="AF957">
        <v>1636</v>
      </c>
    </row>
    <row r="958" spans="26:32" x14ac:dyDescent="0.25">
      <c r="Z958">
        <v>1</v>
      </c>
      <c r="AA958">
        <v>4</v>
      </c>
      <c r="AB958">
        <v>5</v>
      </c>
      <c r="AC958">
        <v>5</v>
      </c>
      <c r="AD958">
        <v>5</v>
      </c>
      <c r="AE958">
        <v>38742</v>
      </c>
      <c r="AF958">
        <v>7748</v>
      </c>
    </row>
    <row r="961" spans="26:32" x14ac:dyDescent="0.25">
      <c r="AA961" t="s">
        <v>16</v>
      </c>
    </row>
    <row r="962" spans="26:32" x14ac:dyDescent="0.25">
      <c r="Z962">
        <v>0</v>
      </c>
      <c r="AA962">
        <f t="shared" ref="AA962:AE963" si="4">AA957+AA945+AA933</f>
        <v>35</v>
      </c>
      <c r="AB962">
        <f t="shared" si="4"/>
        <v>29</v>
      </c>
      <c r="AC962">
        <f t="shared" si="4"/>
        <v>8</v>
      </c>
      <c r="AD962">
        <f t="shared" si="4"/>
        <v>0</v>
      </c>
      <c r="AE962">
        <f t="shared" si="4"/>
        <v>12120</v>
      </c>
      <c r="AF962">
        <f t="shared" ref="AF962:AF973" si="5">(+AE962/(AD962+AC962+AB962))*3</f>
        <v>982.70270270270271</v>
      </c>
    </row>
    <row r="963" spans="26:32" x14ac:dyDescent="0.25">
      <c r="Z963">
        <v>1</v>
      </c>
      <c r="AA963">
        <f t="shared" si="4"/>
        <v>730</v>
      </c>
      <c r="AB963">
        <f t="shared" si="4"/>
        <v>1462</v>
      </c>
      <c r="AC963">
        <f t="shared" si="4"/>
        <v>1442</v>
      </c>
      <c r="AD963">
        <f t="shared" si="4"/>
        <v>1461</v>
      </c>
      <c r="AE963">
        <f t="shared" si="4"/>
        <v>4984082</v>
      </c>
      <c r="AF963">
        <f t="shared" si="5"/>
        <v>3425.4859106529207</v>
      </c>
    </row>
    <row r="964" spans="26:32" x14ac:dyDescent="0.25">
      <c r="Z964">
        <v>2</v>
      </c>
      <c r="AA964">
        <f t="shared" ref="AA964:AE971" si="6">AA947+AA935</f>
        <v>197</v>
      </c>
      <c r="AB964">
        <f t="shared" si="6"/>
        <v>1280</v>
      </c>
      <c r="AC964">
        <f t="shared" si="6"/>
        <v>1277</v>
      </c>
      <c r="AD964">
        <f t="shared" si="6"/>
        <v>1278</v>
      </c>
      <c r="AE964">
        <f t="shared" si="6"/>
        <v>5798478</v>
      </c>
      <c r="AF964">
        <f t="shared" si="5"/>
        <v>4535.967144719687</v>
      </c>
    </row>
    <row r="965" spans="26:32" x14ac:dyDescent="0.25">
      <c r="Z965">
        <v>3</v>
      </c>
      <c r="AA965">
        <f t="shared" si="6"/>
        <v>78</v>
      </c>
      <c r="AB965">
        <f t="shared" si="6"/>
        <v>994</v>
      </c>
      <c r="AC965">
        <f t="shared" si="6"/>
        <v>1006</v>
      </c>
      <c r="AD965">
        <f t="shared" si="6"/>
        <v>1035</v>
      </c>
      <c r="AE965">
        <f t="shared" si="6"/>
        <v>3198524</v>
      </c>
      <c r="AF965">
        <f t="shared" si="5"/>
        <v>3161.6382207578254</v>
      </c>
    </row>
    <row r="966" spans="26:32" x14ac:dyDescent="0.25">
      <c r="Z966">
        <v>4</v>
      </c>
      <c r="AA966">
        <f t="shared" si="6"/>
        <v>78</v>
      </c>
      <c r="AB966">
        <f t="shared" si="6"/>
        <v>2256</v>
      </c>
      <c r="AC966">
        <f t="shared" si="6"/>
        <v>2294</v>
      </c>
      <c r="AD966">
        <f t="shared" si="6"/>
        <v>2245</v>
      </c>
      <c r="AE966">
        <f t="shared" si="6"/>
        <v>9120099</v>
      </c>
      <c r="AF966">
        <f t="shared" si="5"/>
        <v>4026.5337748344368</v>
      </c>
    </row>
    <row r="967" spans="26:32" x14ac:dyDescent="0.25">
      <c r="Z967">
        <v>5</v>
      </c>
      <c r="AA967">
        <f t="shared" si="6"/>
        <v>16</v>
      </c>
      <c r="AB967">
        <f t="shared" si="6"/>
        <v>1039</v>
      </c>
      <c r="AC967">
        <f t="shared" si="6"/>
        <v>1043</v>
      </c>
      <c r="AD967">
        <f t="shared" si="6"/>
        <v>1015</v>
      </c>
      <c r="AE967">
        <f t="shared" si="6"/>
        <v>4250154</v>
      </c>
      <c r="AF967">
        <f t="shared" si="5"/>
        <v>4117.0364869228288</v>
      </c>
    </row>
    <row r="968" spans="26:32" x14ac:dyDescent="0.25">
      <c r="Z968">
        <v>6</v>
      </c>
      <c r="AA968">
        <f t="shared" si="6"/>
        <v>8</v>
      </c>
      <c r="AB968">
        <f t="shared" si="6"/>
        <v>1367</v>
      </c>
      <c r="AC968">
        <f t="shared" si="6"/>
        <v>1355</v>
      </c>
      <c r="AD968">
        <f t="shared" si="6"/>
        <v>1341</v>
      </c>
      <c r="AE968">
        <f t="shared" si="6"/>
        <v>6167248</v>
      </c>
      <c r="AF968">
        <f t="shared" si="5"/>
        <v>4553.7149889244401</v>
      </c>
    </row>
    <row r="969" spans="26:32" x14ac:dyDescent="0.25">
      <c r="Z969">
        <v>7</v>
      </c>
      <c r="AA969">
        <f t="shared" si="6"/>
        <v>5</v>
      </c>
      <c r="AB969">
        <f t="shared" si="6"/>
        <v>1800</v>
      </c>
      <c r="AC969">
        <f t="shared" si="6"/>
        <v>1791</v>
      </c>
      <c r="AD969">
        <f t="shared" si="6"/>
        <v>1789</v>
      </c>
      <c r="AE969">
        <f t="shared" si="6"/>
        <v>7919985</v>
      </c>
      <c r="AF969">
        <f t="shared" si="5"/>
        <v>4416.3485130111521</v>
      </c>
    </row>
    <row r="970" spans="26:32" x14ac:dyDescent="0.25">
      <c r="Z970">
        <v>8</v>
      </c>
      <c r="AA970">
        <f t="shared" si="6"/>
        <v>2</v>
      </c>
      <c r="AB970">
        <f t="shared" si="6"/>
        <v>1531</v>
      </c>
      <c r="AC970">
        <f t="shared" si="6"/>
        <v>1508</v>
      </c>
      <c r="AD970">
        <f t="shared" si="6"/>
        <v>1482</v>
      </c>
      <c r="AE970">
        <f t="shared" si="6"/>
        <v>6579749</v>
      </c>
      <c r="AF970">
        <f t="shared" si="5"/>
        <v>4366.1240875912408</v>
      </c>
    </row>
    <row r="971" spans="26:32" x14ac:dyDescent="0.25">
      <c r="Z971">
        <v>9</v>
      </c>
      <c r="AA971">
        <f t="shared" si="6"/>
        <v>1</v>
      </c>
      <c r="AB971">
        <f t="shared" si="6"/>
        <v>1280</v>
      </c>
      <c r="AC971">
        <f t="shared" si="6"/>
        <v>1286</v>
      </c>
      <c r="AD971">
        <f t="shared" si="6"/>
        <v>1284</v>
      </c>
      <c r="AE971">
        <f t="shared" si="6"/>
        <v>6997556</v>
      </c>
      <c r="AF971">
        <f t="shared" si="5"/>
        <v>5452.6410389610392</v>
      </c>
    </row>
    <row r="972" spans="26:32" x14ac:dyDescent="0.25">
      <c r="AB972">
        <f>AB971+AB970</f>
        <v>2811</v>
      </c>
      <c r="AC972">
        <f>AC971+AC970</f>
        <v>2794</v>
      </c>
      <c r="AD972">
        <f>AD971+AD970</f>
        <v>2766</v>
      </c>
      <c r="AE972">
        <f>AE971+AE970</f>
        <v>13577305</v>
      </c>
      <c r="AF972">
        <f t="shared" si="5"/>
        <v>4865.8362202843145</v>
      </c>
    </row>
    <row r="973" spans="26:32" x14ac:dyDescent="0.25">
      <c r="AA973">
        <f>SUM(AA962:AA971)</f>
        <v>1150</v>
      </c>
      <c r="AB973">
        <f>SUM(AB962:AB971)</f>
        <v>13038</v>
      </c>
      <c r="AC973">
        <f>SUM(AC962:AC971)</f>
        <v>13010</v>
      </c>
      <c r="AD973">
        <f>SUM(AD962:AD971)</f>
        <v>12930</v>
      </c>
      <c r="AE973">
        <f>SUM(AE962:AE971)</f>
        <v>55027995</v>
      </c>
      <c r="AF973">
        <f t="shared" si="5"/>
        <v>4235.3118425778648</v>
      </c>
    </row>
  </sheetData>
  <mergeCells count="4">
    <mergeCell ref="A30:J30"/>
    <mergeCell ref="L4:O4"/>
    <mergeCell ref="A5:H5"/>
    <mergeCell ref="A6:H6"/>
  </mergeCells>
  <phoneticPr fontId="0" type="noConversion"/>
  <printOptions horizontalCentered="1"/>
  <pageMargins left="1.5" right="1" top="1" bottom="1" header="0.5" footer="0.5"/>
  <pageSetup scale="88" orientation="landscape" r:id="rId1"/>
  <headerFooter alignWithMargins="0"/>
  <rowBreaks count="1" manualBreakCount="1">
    <brk id="31" max="16383" man="1"/>
  </rowBreaks>
  <ignoredErrors>
    <ignoredError sqref="C11 E1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TABLE1</vt:lpstr>
      <vt:lpstr>TABLE1!Print_Area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Knold</dc:creator>
  <cp:lastModifiedBy>Asli Bilir</cp:lastModifiedBy>
  <cp:lastPrinted>2023-12-15T17:05:01Z</cp:lastPrinted>
  <dcterms:created xsi:type="dcterms:W3CDTF">2008-11-26T15:01:04Z</dcterms:created>
  <dcterms:modified xsi:type="dcterms:W3CDTF">2023-12-18T17:19:17Z</dcterms:modified>
</cp:coreProperties>
</file>