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60DB054B-E86A-4F68-A369-7D8B2E496ACD}" xr6:coauthVersionLast="36" xr6:coauthVersionMax="36" xr10:uidLastSave="{00000000-0000-0000-0000-000000000000}"/>
  <bookViews>
    <workbookView xWindow="0" yWindow="0" windowWidth="21600" windowHeight="9405" tabRatio="737" xr2:uid="{00000000-000D-0000-FFFF-FFFF00000000}"/>
  </bookViews>
  <sheets>
    <sheet name="Form2" sheetId="14" r:id="rId1"/>
    <sheet name="Sheet1" sheetId="15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F21" i="14" l="1"/>
  <c r="F7" i="14"/>
  <c r="E25" i="14"/>
  <c r="E23" i="14"/>
  <c r="E21" i="14"/>
  <c r="E19" i="14"/>
  <c r="E15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32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E29" i="14"/>
  <c r="D29" i="14"/>
  <c r="C29" i="14"/>
  <c r="B29" i="14"/>
  <c r="A29" i="14"/>
  <c r="N27" i="14"/>
  <c r="M27" i="14"/>
  <c r="L27" i="14"/>
  <c r="K27" i="14"/>
  <c r="J27" i="14"/>
  <c r="I27" i="14"/>
  <c r="H27" i="14"/>
  <c r="G27" i="14"/>
  <c r="D27" i="14"/>
  <c r="C27" i="14"/>
  <c r="B27" i="14"/>
  <c r="A27" i="14"/>
  <c r="N25" i="14"/>
  <c r="M25" i="14"/>
  <c r="L25" i="14"/>
  <c r="K25" i="14"/>
  <c r="J25" i="14"/>
  <c r="I25" i="14"/>
  <c r="H25" i="14"/>
  <c r="G25" i="14"/>
  <c r="D25" i="14"/>
  <c r="C25" i="14"/>
  <c r="B25" i="14"/>
  <c r="A25" i="14"/>
  <c r="N23" i="14"/>
  <c r="M23" i="14"/>
  <c r="L23" i="14"/>
  <c r="K23" i="14"/>
  <c r="J23" i="14"/>
  <c r="I23" i="14"/>
  <c r="H23" i="14"/>
  <c r="G23" i="14"/>
  <c r="D23" i="14"/>
  <c r="C23" i="14"/>
  <c r="B23" i="14"/>
  <c r="A23" i="14"/>
  <c r="N21" i="14"/>
  <c r="M21" i="14"/>
  <c r="L21" i="14"/>
  <c r="K21" i="14"/>
  <c r="J21" i="14"/>
  <c r="I21" i="14"/>
  <c r="H21" i="14"/>
  <c r="G21" i="14"/>
  <c r="D21" i="14"/>
  <c r="C21" i="14"/>
  <c r="B21" i="14"/>
  <c r="A21" i="14"/>
  <c r="N19" i="14"/>
  <c r="M19" i="14"/>
  <c r="L19" i="14"/>
  <c r="K19" i="14"/>
  <c r="J19" i="14"/>
  <c r="I19" i="14"/>
  <c r="H19" i="14"/>
  <c r="G19" i="14"/>
  <c r="D19" i="14"/>
  <c r="C19" i="14"/>
  <c r="B19" i="14"/>
  <c r="A19" i="14"/>
  <c r="N17" i="14"/>
  <c r="M17" i="14"/>
  <c r="L17" i="14"/>
  <c r="K17" i="14"/>
  <c r="J17" i="14"/>
  <c r="I17" i="14"/>
  <c r="H17" i="14"/>
  <c r="G17" i="14"/>
  <c r="D17" i="14"/>
  <c r="C17" i="14"/>
  <c r="B17" i="14"/>
  <c r="A17" i="14"/>
  <c r="N15" i="14"/>
  <c r="M15" i="14"/>
  <c r="L15" i="14"/>
  <c r="K15" i="14"/>
  <c r="J15" i="14"/>
  <c r="I15" i="14"/>
  <c r="H15" i="14"/>
  <c r="G15" i="14"/>
  <c r="D15" i="14"/>
  <c r="C15" i="14"/>
  <c r="B15" i="14"/>
  <c r="A15" i="14"/>
  <c r="N13" i="14"/>
  <c r="M13" i="14"/>
  <c r="L13" i="14"/>
  <c r="K13" i="14"/>
  <c r="J13" i="14"/>
  <c r="I13" i="14"/>
  <c r="H13" i="14"/>
  <c r="G13" i="14"/>
  <c r="D13" i="14"/>
  <c r="C13" i="14"/>
  <c r="B13" i="14"/>
  <c r="A13" i="14"/>
  <c r="N11" i="14"/>
  <c r="M11" i="14"/>
  <c r="L11" i="14"/>
  <c r="K11" i="14"/>
  <c r="J11" i="14"/>
  <c r="I11" i="14"/>
  <c r="H11" i="14"/>
  <c r="G11" i="14"/>
  <c r="D11" i="14"/>
  <c r="C11" i="14"/>
  <c r="B11" i="14"/>
  <c r="A11" i="14"/>
  <c r="N9" i="14"/>
  <c r="M9" i="14"/>
  <c r="L9" i="14"/>
  <c r="K9" i="14"/>
  <c r="J9" i="14"/>
  <c r="I9" i="14"/>
  <c r="H9" i="14"/>
  <c r="G9" i="14"/>
  <c r="D9" i="14"/>
  <c r="C9" i="14"/>
  <c r="B9" i="14"/>
  <c r="A9" i="14"/>
  <c r="B7" i="14"/>
  <c r="N5" i="14"/>
  <c r="M5" i="14"/>
  <c r="L5" i="14"/>
  <c r="K5" i="14"/>
  <c r="J5" i="14"/>
  <c r="I5" i="14"/>
  <c r="H5" i="14"/>
  <c r="G5" i="14"/>
  <c r="F5" i="14"/>
  <c r="E5" i="14"/>
  <c r="D5" i="14"/>
  <c r="C5" i="14"/>
</calcChain>
</file>

<file path=xl/sharedStrings.xml><?xml version="1.0" encoding="utf-8"?>
<sst xmlns="http://schemas.openxmlformats.org/spreadsheetml/2006/main" count="6" uniqueCount="6">
  <si>
    <t>State Total</t>
  </si>
  <si>
    <t>Annual Average</t>
  </si>
  <si>
    <t>NAICS SECTORS</t>
  </si>
  <si>
    <t>TABLE 2.  EMPLOYEES ON NONAGRICULTURAL PAYROLLS</t>
  </si>
  <si>
    <t>SOURCE:  Utah Department of Workforce Services, Workforce Research &amp; Analysis, Quarterly Census of Employment and Wages 2023</t>
  </si>
  <si>
    <t>IN UTAH BY NAICS SECTOR AND MONTH,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</si>
</sst>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2" borderId="0" xfId="0" applyFont="1" applyFill="1"/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1" fontId="0" fillId="0" borderId="0" xfId="0" applyNumberFormat="1" applyFont="1" applyAlignment="1">
      <alignment horizontal="left" indent="1"/>
    </xf>
    <xf numFmtId="0" fontId="0" fillId="0" borderId="0" xfId="0" applyFont="1"/>
    <xf numFmtId="3" fontId="0" fillId="0" borderId="0" xfId="0" applyNumberFormat="1" applyFont="1"/>
    <xf numFmtId="0" fontId="0" fillId="0" borderId="2" xfId="0" applyBorder="1"/>
    <xf numFmtId="0" fontId="5" fillId="2" borderId="0" xfId="0" applyFont="1" applyFill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2 3" xfId="6" xr:uid="{00000000-0005-0000-0000-000001000000}"/>
    <cellStyle name="Normal 3" xfId="3" xr:uid="{00000000-0005-0000-0000-000031000000}"/>
    <cellStyle name="Normal 3 2" xfId="7" xr:uid="{00000000-0005-0000-0000-000002000000}"/>
    <cellStyle name="Normal 4" xfId="8" xr:uid="{00000000-0005-0000-0000-000031000000}"/>
    <cellStyle name="Normal 5" xfId="5" xr:uid="{00000000-0005-0000-0000-000033000000}"/>
    <cellStyle name="Percent 2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8">
          <cell r="B78" t="str">
            <v>January</v>
          </cell>
          <cell r="C78" t="str">
            <v>February</v>
          </cell>
          <cell r="D78" t="str">
            <v>March</v>
          </cell>
          <cell r="E78" t="str">
            <v>April</v>
          </cell>
          <cell r="F78" t="str">
            <v>May</v>
          </cell>
          <cell r="G78" t="str">
            <v>June</v>
          </cell>
          <cell r="H78" t="str">
            <v>July</v>
          </cell>
          <cell r="I78" t="str">
            <v>August</v>
          </cell>
          <cell r="J78" t="str">
            <v>September</v>
          </cell>
          <cell r="K78" t="str">
            <v>October</v>
          </cell>
          <cell r="L78" t="str">
            <v>November</v>
          </cell>
          <cell r="M78" t="str">
            <v>December</v>
          </cell>
        </row>
        <row r="79">
          <cell r="A79" t="str">
            <v>Mining</v>
          </cell>
          <cell r="B79">
            <v>10180</v>
          </cell>
          <cell r="C79">
            <v>10316</v>
          </cell>
          <cell r="F79">
            <v>10580</v>
          </cell>
          <cell r="G79">
            <v>10822</v>
          </cell>
          <cell r="H79">
            <v>11101</v>
          </cell>
          <cell r="I79">
            <v>11007</v>
          </cell>
          <cell r="J79">
            <v>10993</v>
          </cell>
          <cell r="K79">
            <v>11176</v>
          </cell>
          <cell r="L79">
            <v>11134</v>
          </cell>
          <cell r="M79">
            <v>11208</v>
          </cell>
          <cell r="N79">
            <v>10778.666666666666</v>
          </cell>
        </row>
        <row r="80">
          <cell r="A80" t="str">
            <v>Construction</v>
          </cell>
          <cell r="B80">
            <v>127211</v>
          </cell>
          <cell r="C80">
            <v>127918</v>
          </cell>
          <cell r="F80">
            <v>134155</v>
          </cell>
          <cell r="G80">
            <v>137469</v>
          </cell>
          <cell r="H80">
            <v>137792</v>
          </cell>
          <cell r="I80">
            <v>138169</v>
          </cell>
          <cell r="J80">
            <v>137762</v>
          </cell>
          <cell r="K80">
            <v>137741</v>
          </cell>
          <cell r="L80">
            <v>136888</v>
          </cell>
          <cell r="M80">
            <v>135775</v>
          </cell>
          <cell r="N80">
            <v>134213.58333333334</v>
          </cell>
        </row>
        <row r="81">
          <cell r="A81" t="str">
            <v>Manufacturing</v>
          </cell>
          <cell r="B81">
            <v>152280</v>
          </cell>
          <cell r="C81">
            <v>152320</v>
          </cell>
          <cell r="F81">
            <v>152426</v>
          </cell>
          <cell r="G81">
            <v>153361</v>
          </cell>
          <cell r="H81">
            <v>153491</v>
          </cell>
          <cell r="I81">
            <v>153399</v>
          </cell>
          <cell r="J81">
            <v>153142</v>
          </cell>
          <cell r="K81">
            <v>153365</v>
          </cell>
          <cell r="L81">
            <v>153240</v>
          </cell>
          <cell r="M81">
            <v>153815</v>
          </cell>
          <cell r="N81">
            <v>152917.08333333334</v>
          </cell>
        </row>
        <row r="82">
          <cell r="A82" t="str">
            <v>Trade, Transportation, and Utilities</v>
          </cell>
          <cell r="B82">
            <v>312605</v>
          </cell>
          <cell r="C82">
            <v>312666</v>
          </cell>
          <cell r="F82">
            <v>313969</v>
          </cell>
          <cell r="G82">
            <v>315521</v>
          </cell>
          <cell r="H82">
            <v>313050</v>
          </cell>
          <cell r="I82">
            <v>314302</v>
          </cell>
          <cell r="J82">
            <v>316028</v>
          </cell>
          <cell r="K82">
            <v>316801</v>
          </cell>
          <cell r="L82">
            <v>322682</v>
          </cell>
          <cell r="M82">
            <v>324793</v>
          </cell>
          <cell r="N82">
            <v>315620.5</v>
          </cell>
        </row>
        <row r="83">
          <cell r="A83" t="str">
            <v>Information</v>
          </cell>
          <cell r="B83">
            <v>42835</v>
          </cell>
          <cell r="C83">
            <v>43388</v>
          </cell>
          <cell r="F83">
            <v>43032</v>
          </cell>
          <cell r="G83">
            <v>43646</v>
          </cell>
          <cell r="H83">
            <v>43555</v>
          </cell>
          <cell r="I83">
            <v>43315</v>
          </cell>
          <cell r="J83">
            <v>42489</v>
          </cell>
          <cell r="K83">
            <v>42070</v>
          </cell>
          <cell r="L83">
            <v>41958</v>
          </cell>
          <cell r="M83">
            <v>41578</v>
          </cell>
          <cell r="N83">
            <v>42764.75</v>
          </cell>
        </row>
        <row r="84">
          <cell r="A84" t="str">
            <v>Financial Activities</v>
          </cell>
          <cell r="B84">
            <v>97847</v>
          </cell>
          <cell r="C84">
            <v>97928</v>
          </cell>
          <cell r="F84">
            <v>98039</v>
          </cell>
          <cell r="G84">
            <v>98706</v>
          </cell>
          <cell r="H84">
            <v>98742</v>
          </cell>
          <cell r="I84">
            <v>98385</v>
          </cell>
          <cell r="J84">
            <v>97936</v>
          </cell>
          <cell r="K84">
            <v>98837</v>
          </cell>
          <cell r="L84">
            <v>99028</v>
          </cell>
          <cell r="M84">
            <v>99292</v>
          </cell>
          <cell r="N84">
            <v>98376.916666666672</v>
          </cell>
        </row>
        <row r="85">
          <cell r="A85" t="str">
            <v>Professional and Business Services</v>
          </cell>
          <cell r="B85">
            <v>244003</v>
          </cell>
          <cell r="C85">
            <v>245939</v>
          </cell>
          <cell r="F85">
            <v>251241</v>
          </cell>
          <cell r="G85">
            <v>250150</v>
          </cell>
          <cell r="H85">
            <v>250981</v>
          </cell>
          <cell r="I85">
            <v>251330</v>
          </cell>
          <cell r="J85">
            <v>251942</v>
          </cell>
          <cell r="K85">
            <v>253300</v>
          </cell>
          <cell r="L85">
            <v>253034</v>
          </cell>
          <cell r="M85">
            <v>249767</v>
          </cell>
          <cell r="N85">
            <v>249672.08333333334</v>
          </cell>
        </row>
        <row r="86">
          <cell r="A86" t="str">
            <v>Education and Health Services</v>
          </cell>
          <cell r="B86">
            <v>233510</v>
          </cell>
          <cell r="C86">
            <v>236233</v>
          </cell>
          <cell r="F86">
            <v>232590</v>
          </cell>
          <cell r="G86">
            <v>230033</v>
          </cell>
          <cell r="H86">
            <v>226572</v>
          </cell>
          <cell r="I86">
            <v>229326</v>
          </cell>
          <cell r="J86">
            <v>236404</v>
          </cell>
          <cell r="K86">
            <v>239750</v>
          </cell>
          <cell r="L86">
            <v>240902</v>
          </cell>
          <cell r="M86">
            <v>241348</v>
          </cell>
          <cell r="N86">
            <v>235021.08333333334</v>
          </cell>
        </row>
        <row r="87">
          <cell r="A87" t="str">
            <v>Leisure and Hospitality</v>
          </cell>
          <cell r="B87">
            <v>166037</v>
          </cell>
          <cell r="C87">
            <v>169118</v>
          </cell>
          <cell r="F87">
            <v>172556</v>
          </cell>
          <cell r="G87">
            <v>176555</v>
          </cell>
          <cell r="H87">
            <v>176692</v>
          </cell>
          <cell r="I87">
            <v>177185</v>
          </cell>
          <cell r="J87">
            <v>174524</v>
          </cell>
          <cell r="K87">
            <v>171403</v>
          </cell>
          <cell r="L87">
            <v>168011</v>
          </cell>
          <cell r="M87">
            <v>170965</v>
          </cell>
          <cell r="N87">
            <v>172206.41666666666</v>
          </cell>
        </row>
        <row r="88">
          <cell r="A88" t="str">
            <v>Other Services</v>
          </cell>
          <cell r="B88">
            <v>44624</v>
          </cell>
          <cell r="C88">
            <v>44980</v>
          </cell>
          <cell r="F88">
            <v>46417</v>
          </cell>
          <cell r="G88">
            <v>47080</v>
          </cell>
          <cell r="H88">
            <v>47076</v>
          </cell>
          <cell r="I88">
            <v>46905</v>
          </cell>
          <cell r="J88">
            <v>46480</v>
          </cell>
          <cell r="K88">
            <v>46477</v>
          </cell>
          <cell r="L88">
            <v>46435</v>
          </cell>
          <cell r="M88">
            <v>46533</v>
          </cell>
          <cell r="N88">
            <v>46187.166666666664</v>
          </cell>
        </row>
        <row r="89">
          <cell r="A89" t="str">
            <v>Government</v>
          </cell>
          <cell r="B89">
            <v>259955</v>
          </cell>
          <cell r="C89">
            <v>264661</v>
          </cell>
          <cell r="D89">
            <v>265053</v>
          </cell>
          <cell r="F89">
            <v>270424</v>
          </cell>
          <cell r="G89">
            <v>266727</v>
          </cell>
          <cell r="H89">
            <v>249443</v>
          </cell>
          <cell r="I89">
            <v>258406</v>
          </cell>
          <cell r="J89">
            <v>271627</v>
          </cell>
          <cell r="K89">
            <v>275017</v>
          </cell>
          <cell r="L89">
            <v>275466</v>
          </cell>
          <cell r="M89">
            <v>274516</v>
          </cell>
          <cell r="N89">
            <v>266529.91666666669</v>
          </cell>
        </row>
        <row r="90">
          <cell r="N90">
            <v>1724288.1666666667</v>
          </cell>
        </row>
        <row r="95">
          <cell r="A95" t="str">
            <v>Federal</v>
          </cell>
          <cell r="B95">
            <v>38622</v>
          </cell>
          <cell r="C95">
            <v>39072</v>
          </cell>
          <cell r="D95">
            <v>39062</v>
          </cell>
          <cell r="E95">
            <v>39632</v>
          </cell>
          <cell r="F95">
            <v>40315</v>
          </cell>
          <cell r="G95">
            <v>40600</v>
          </cell>
          <cell r="H95">
            <v>40352</v>
          </cell>
          <cell r="I95">
            <v>40557</v>
          </cell>
          <cell r="J95">
            <v>40404</v>
          </cell>
          <cell r="K95">
            <v>40498</v>
          </cell>
          <cell r="L95">
            <v>40348</v>
          </cell>
          <cell r="M95">
            <v>40425</v>
          </cell>
          <cell r="N95">
            <v>39990.583333333336</v>
          </cell>
        </row>
        <row r="96">
          <cell r="A96" t="str">
            <v>State</v>
          </cell>
          <cell r="B96">
            <v>84374</v>
          </cell>
          <cell r="C96">
            <v>86845</v>
          </cell>
          <cell r="D96">
            <v>87096</v>
          </cell>
          <cell r="E96">
            <v>87309</v>
          </cell>
          <cell r="F96">
            <v>86310</v>
          </cell>
          <cell r="G96">
            <v>86586</v>
          </cell>
          <cell r="H96">
            <v>86134</v>
          </cell>
          <cell r="I96">
            <v>87155</v>
          </cell>
          <cell r="J96">
            <v>89518</v>
          </cell>
          <cell r="K96">
            <v>90400</v>
          </cell>
          <cell r="L96">
            <v>90664</v>
          </cell>
          <cell r="M96">
            <v>90245</v>
          </cell>
          <cell r="N96">
            <v>87719.666666666672</v>
          </cell>
        </row>
        <row r="97">
          <cell r="A97" t="str">
            <v>Local</v>
          </cell>
          <cell r="B97">
            <v>136959</v>
          </cell>
          <cell r="C97">
            <v>138744</v>
          </cell>
          <cell r="D97">
            <v>138895</v>
          </cell>
          <cell r="E97">
            <v>140123</v>
          </cell>
          <cell r="F97">
            <v>143799</v>
          </cell>
          <cell r="G97">
            <v>139541</v>
          </cell>
          <cell r="H97">
            <v>122957</v>
          </cell>
          <cell r="I97">
            <v>130694</v>
          </cell>
          <cell r="J97">
            <v>141705</v>
          </cell>
          <cell r="K97">
            <v>144119</v>
          </cell>
          <cell r="L97">
            <v>144454</v>
          </cell>
          <cell r="M97">
            <v>143846</v>
          </cell>
          <cell r="N97">
            <v>138819.66666666666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Normal="100" zoomScaleSheetLayoutView="100" workbookViewId="0">
      <selection activeCell="D3" sqref="D3:J3"/>
    </sheetView>
  </sheetViews>
  <sheetFormatPr defaultRowHeight="12.75" x14ac:dyDescent="0.2"/>
  <cols>
    <col min="1" max="1" width="30" customWidth="1"/>
    <col min="2" max="10" width="9.140625" bestFit="1" customWidth="1"/>
    <col min="11" max="11" width="11" bestFit="1" customWidth="1"/>
    <col min="12" max="12" width="9.140625" bestFit="1" customWidth="1"/>
    <col min="13" max="14" width="10.28515625" bestFit="1" customWidth="1"/>
    <col min="15" max="15" width="10.140625" bestFit="1" customWidth="1"/>
  </cols>
  <sheetData>
    <row r="1" spans="1:16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 x14ac:dyDescent="0.2">
      <c r="A2" s="4"/>
      <c r="B2" s="4"/>
      <c r="C2" s="4"/>
      <c r="D2" s="19" t="s">
        <v>3</v>
      </c>
      <c r="E2" s="19"/>
      <c r="F2" s="19"/>
      <c r="G2" s="19"/>
      <c r="H2" s="19"/>
      <c r="I2" s="19"/>
      <c r="J2" s="19"/>
      <c r="K2" s="4"/>
      <c r="L2" s="4"/>
      <c r="M2" s="4"/>
      <c r="N2" s="4"/>
    </row>
    <row r="3" spans="1:16" x14ac:dyDescent="0.2">
      <c r="A3" s="4"/>
      <c r="B3" s="4"/>
      <c r="C3" s="4"/>
      <c r="D3" s="19" t="s">
        <v>5</v>
      </c>
      <c r="E3" s="19"/>
      <c r="F3" s="19"/>
      <c r="G3" s="19"/>
      <c r="H3" s="19"/>
      <c r="I3" s="19"/>
      <c r="J3" s="19"/>
      <c r="K3" s="4"/>
      <c r="L3" s="4"/>
      <c r="M3" s="4"/>
      <c r="N3" s="4"/>
    </row>
    <row r="4" spans="1:16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26.25" thickBot="1" x14ac:dyDescent="0.25">
      <c r="A5" s="6" t="s">
        <v>2</v>
      </c>
      <c r="B5" s="6" t="s">
        <v>1</v>
      </c>
      <c r="C5" s="6" t="str">
        <f>'[1]Employment Pivots'!B78</f>
        <v>January</v>
      </c>
      <c r="D5" s="6" t="str">
        <f>'[1]Employment Pivots'!C78</f>
        <v>February</v>
      </c>
      <c r="E5" s="6" t="str">
        <f>'[1]Employment Pivots'!D78</f>
        <v>March</v>
      </c>
      <c r="F5" s="6" t="str">
        <f>'[1]Employment Pivots'!E78</f>
        <v>April</v>
      </c>
      <c r="G5" s="6" t="str">
        <f>'[1]Employment Pivots'!F78</f>
        <v>May</v>
      </c>
      <c r="H5" s="6" t="str">
        <f>'[1]Employment Pivots'!G78</f>
        <v>June</v>
      </c>
      <c r="I5" s="6" t="str">
        <f>'[1]Employment Pivots'!H78</f>
        <v>July</v>
      </c>
      <c r="J5" s="6" t="str">
        <f>'[1]Employment Pivots'!I78</f>
        <v>August</v>
      </c>
      <c r="K5" s="6" t="str">
        <f>'[1]Employment Pivots'!J78</f>
        <v>September</v>
      </c>
      <c r="L5" s="6" t="str">
        <f>'[1]Employment Pivots'!K78</f>
        <v>October</v>
      </c>
      <c r="M5" s="6" t="str">
        <f>'[1]Employment Pivots'!L78</f>
        <v>November</v>
      </c>
      <c r="N5" s="6" t="str">
        <f>'[1]Employment Pivots'!M78</f>
        <v>December</v>
      </c>
    </row>
    <row r="6" spans="1:16" ht="13.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8"/>
      <c r="N6" s="8"/>
    </row>
    <row r="7" spans="1:16" x14ac:dyDescent="0.2">
      <c r="A7" s="2" t="s">
        <v>0</v>
      </c>
      <c r="B7" s="10">
        <f>'[1]Employment Pivots'!N90</f>
        <v>1724288.1666666667</v>
      </c>
      <c r="C7" s="10">
        <v>1691087</v>
      </c>
      <c r="D7" s="10">
        <v>1705467</v>
      </c>
      <c r="E7" s="10">
        <v>1707187</v>
      </c>
      <c r="F7" s="10">
        <f>SUM(F9:F29)</f>
        <v>1718355</v>
      </c>
      <c r="G7" s="10">
        <v>1725429</v>
      </c>
      <c r="H7" s="10">
        <v>1730070</v>
      </c>
      <c r="I7" s="10">
        <v>1708495</v>
      </c>
      <c r="J7" s="10">
        <v>1721729</v>
      </c>
      <c r="K7" s="10">
        <v>1739327</v>
      </c>
      <c r="L7" s="10">
        <v>1745937</v>
      </c>
      <c r="M7" s="10">
        <v>1748778</v>
      </c>
      <c r="N7" s="10">
        <v>1749590</v>
      </c>
      <c r="O7" s="9"/>
    </row>
    <row r="8" spans="1:16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"/>
      <c r="N8" s="8"/>
    </row>
    <row r="9" spans="1:16" x14ac:dyDescent="0.2">
      <c r="A9" s="13" t="str">
        <f>'[1]Employment Pivots'!A79</f>
        <v>Mining</v>
      </c>
      <c r="B9" s="17">
        <f>'[1]Employment Pivots'!N79</f>
        <v>10778.666666666666</v>
      </c>
      <c r="C9" s="17">
        <f>'[1]Employment Pivots'!B79</f>
        <v>10180</v>
      </c>
      <c r="D9" s="17">
        <f>'[1]Employment Pivots'!C79</f>
        <v>10316</v>
      </c>
      <c r="E9" s="17">
        <v>10427</v>
      </c>
      <c r="F9" s="17">
        <v>10464</v>
      </c>
      <c r="G9" s="17">
        <f>'[1]Employment Pivots'!F79</f>
        <v>10580</v>
      </c>
      <c r="H9" s="17">
        <f>'[1]Employment Pivots'!G79</f>
        <v>10822</v>
      </c>
      <c r="I9" s="17">
        <f>'[1]Employment Pivots'!H79</f>
        <v>11101</v>
      </c>
      <c r="J9" s="17">
        <f>'[1]Employment Pivots'!I79</f>
        <v>11007</v>
      </c>
      <c r="K9" s="17">
        <f>'[1]Employment Pivots'!J79</f>
        <v>10993</v>
      </c>
      <c r="L9" s="17">
        <f>'[1]Employment Pivots'!K79</f>
        <v>11176</v>
      </c>
      <c r="M9" s="17">
        <f>'[1]Employment Pivots'!L79</f>
        <v>11134</v>
      </c>
      <c r="N9" s="17">
        <f>'[1]Employment Pivots'!M79</f>
        <v>11208</v>
      </c>
      <c r="P9" s="9"/>
    </row>
    <row r="10" spans="1:16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6" x14ac:dyDescent="0.2">
      <c r="A11" s="13" t="str">
        <f>'[1]Employment Pivots'!A80</f>
        <v>Construction</v>
      </c>
      <c r="B11" s="17">
        <f>'[1]Employment Pivots'!N80</f>
        <v>134213.58333333334</v>
      </c>
      <c r="C11" s="17">
        <f>'[1]Employment Pivots'!B80</f>
        <v>127211</v>
      </c>
      <c r="D11" s="17">
        <f>'[1]Employment Pivots'!C80</f>
        <v>127918</v>
      </c>
      <c r="E11" s="17">
        <v>128821</v>
      </c>
      <c r="F11" s="17">
        <v>130875</v>
      </c>
      <c r="G11" s="17">
        <f>'[1]Employment Pivots'!F80</f>
        <v>134155</v>
      </c>
      <c r="H11" s="17">
        <f>'[1]Employment Pivots'!G80</f>
        <v>137469</v>
      </c>
      <c r="I11" s="17">
        <f>'[1]Employment Pivots'!H80</f>
        <v>137792</v>
      </c>
      <c r="J11" s="17">
        <f>'[1]Employment Pivots'!I80</f>
        <v>138169</v>
      </c>
      <c r="K11" s="17">
        <f>'[1]Employment Pivots'!J80</f>
        <v>137762</v>
      </c>
      <c r="L11" s="17">
        <f>'[1]Employment Pivots'!K80</f>
        <v>137741</v>
      </c>
      <c r="M11" s="17">
        <f>'[1]Employment Pivots'!L80</f>
        <v>136888</v>
      </c>
      <c r="N11" s="17">
        <f>'[1]Employment Pivots'!M80</f>
        <v>135775</v>
      </c>
    </row>
    <row r="12" spans="1:16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6" x14ac:dyDescent="0.2">
      <c r="A13" s="13" t="str">
        <f>'[1]Employment Pivots'!A81</f>
        <v>Manufacturing</v>
      </c>
      <c r="B13" s="17">
        <f>'[1]Employment Pivots'!N81</f>
        <v>152917.08333333334</v>
      </c>
      <c r="C13" s="17">
        <f>'[1]Employment Pivots'!B81</f>
        <v>152280</v>
      </c>
      <c r="D13" s="17">
        <f>'[1]Employment Pivots'!C81</f>
        <v>152320</v>
      </c>
      <c r="E13" s="17">
        <v>152308</v>
      </c>
      <c r="F13" s="17">
        <v>152002</v>
      </c>
      <c r="G13" s="17">
        <f>'[1]Employment Pivots'!F81</f>
        <v>152426</v>
      </c>
      <c r="H13" s="17">
        <f>'[1]Employment Pivots'!G81</f>
        <v>153361</v>
      </c>
      <c r="I13" s="17">
        <f>'[1]Employment Pivots'!H81</f>
        <v>153491</v>
      </c>
      <c r="J13" s="17">
        <f>'[1]Employment Pivots'!I81</f>
        <v>153399</v>
      </c>
      <c r="K13" s="17">
        <f>'[1]Employment Pivots'!J81</f>
        <v>153142</v>
      </c>
      <c r="L13" s="17">
        <f>'[1]Employment Pivots'!K81</f>
        <v>153365</v>
      </c>
      <c r="M13" s="17">
        <f>'[1]Employment Pivots'!L81</f>
        <v>153240</v>
      </c>
      <c r="N13" s="17">
        <f>'[1]Employment Pivots'!M81</f>
        <v>153815</v>
      </c>
    </row>
    <row r="14" spans="1:16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6" x14ac:dyDescent="0.2">
      <c r="A15" s="13" t="str">
        <f>'[1]Employment Pivots'!A82</f>
        <v>Trade, Transportation, and Utilities</v>
      </c>
      <c r="B15" s="17">
        <f>'[1]Employment Pivots'!N82</f>
        <v>315620.5</v>
      </c>
      <c r="C15" s="17">
        <f>'[1]Employment Pivots'!B82</f>
        <v>312605</v>
      </c>
      <c r="D15" s="17">
        <f>'[1]Employment Pivots'!C82</f>
        <v>312666</v>
      </c>
      <c r="E15" s="17">
        <f>239793+69188+3750</f>
        <v>312731</v>
      </c>
      <c r="F15" s="17">
        <v>312454</v>
      </c>
      <c r="G15" s="17">
        <f>'[1]Employment Pivots'!F82</f>
        <v>313969</v>
      </c>
      <c r="H15" s="17">
        <f>'[1]Employment Pivots'!G82</f>
        <v>315521</v>
      </c>
      <c r="I15" s="17">
        <f>'[1]Employment Pivots'!H82</f>
        <v>313050</v>
      </c>
      <c r="J15" s="17">
        <f>'[1]Employment Pivots'!I82</f>
        <v>314302</v>
      </c>
      <c r="K15" s="17">
        <f>'[1]Employment Pivots'!J82</f>
        <v>316028</v>
      </c>
      <c r="L15" s="17">
        <f>'[1]Employment Pivots'!K82</f>
        <v>316801</v>
      </c>
      <c r="M15" s="17">
        <f>'[1]Employment Pivots'!L82</f>
        <v>322682</v>
      </c>
      <c r="N15" s="17">
        <f>'[1]Employment Pivots'!M82</f>
        <v>324793</v>
      </c>
    </row>
    <row r="16" spans="1:16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">
      <c r="A17" s="13" t="str">
        <f>'[1]Employment Pivots'!A83</f>
        <v>Information</v>
      </c>
      <c r="B17" s="17">
        <f>'[1]Employment Pivots'!N83</f>
        <v>42764.75</v>
      </c>
      <c r="C17" s="17">
        <f>'[1]Employment Pivots'!B83</f>
        <v>42835</v>
      </c>
      <c r="D17" s="17">
        <f>'[1]Employment Pivots'!C83</f>
        <v>43388</v>
      </c>
      <c r="E17" s="17">
        <v>42523</v>
      </c>
      <c r="F17" s="17">
        <v>42787</v>
      </c>
      <c r="G17" s="17">
        <f>'[1]Employment Pivots'!F83</f>
        <v>43032</v>
      </c>
      <c r="H17" s="17">
        <f>'[1]Employment Pivots'!G83</f>
        <v>43646</v>
      </c>
      <c r="I17" s="17">
        <f>'[1]Employment Pivots'!H83</f>
        <v>43555</v>
      </c>
      <c r="J17" s="17">
        <f>'[1]Employment Pivots'!I83</f>
        <v>43315</v>
      </c>
      <c r="K17" s="17">
        <f>'[1]Employment Pivots'!J83</f>
        <v>42489</v>
      </c>
      <c r="L17" s="17">
        <f>'[1]Employment Pivots'!K83</f>
        <v>42070</v>
      </c>
      <c r="M17" s="17">
        <f>'[1]Employment Pivots'!L83</f>
        <v>41958</v>
      </c>
      <c r="N17" s="17">
        <f>'[1]Employment Pivots'!M83</f>
        <v>41578</v>
      </c>
    </row>
    <row r="18" spans="1:1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">
      <c r="A19" s="13" t="str">
        <f>'[1]Employment Pivots'!A84</f>
        <v>Financial Activities</v>
      </c>
      <c r="B19" s="17">
        <f>'[1]Employment Pivots'!N84</f>
        <v>98376.916666666672</v>
      </c>
      <c r="C19" s="17">
        <f>'[1]Employment Pivots'!B84</f>
        <v>97847</v>
      </c>
      <c r="D19" s="17">
        <f>'[1]Employment Pivots'!C84</f>
        <v>97928</v>
      </c>
      <c r="E19" s="17">
        <f>SUM(73982+23925)</f>
        <v>97907</v>
      </c>
      <c r="F19" s="17">
        <v>97845</v>
      </c>
      <c r="G19" s="17">
        <f>'[1]Employment Pivots'!F84</f>
        <v>98039</v>
      </c>
      <c r="H19" s="17">
        <f>'[1]Employment Pivots'!G84</f>
        <v>98706</v>
      </c>
      <c r="I19" s="17">
        <f>'[1]Employment Pivots'!H84</f>
        <v>98742</v>
      </c>
      <c r="J19" s="17">
        <f>'[1]Employment Pivots'!I84</f>
        <v>98385</v>
      </c>
      <c r="K19" s="17">
        <f>'[1]Employment Pivots'!J84</f>
        <v>97936</v>
      </c>
      <c r="L19" s="17">
        <f>'[1]Employment Pivots'!K84</f>
        <v>98837</v>
      </c>
      <c r="M19" s="17">
        <f>'[1]Employment Pivots'!L84</f>
        <v>99028</v>
      </c>
      <c r="N19" s="17">
        <f>'[1]Employment Pivots'!M84</f>
        <v>99292</v>
      </c>
    </row>
    <row r="20" spans="1:14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">
      <c r="A21" s="13" t="str">
        <f>'[1]Employment Pivots'!A85</f>
        <v>Professional and Business Services</v>
      </c>
      <c r="B21" s="17">
        <f>'[1]Employment Pivots'!N85</f>
        <v>249672.08333333334</v>
      </c>
      <c r="C21" s="17">
        <f>'[1]Employment Pivots'!B85</f>
        <v>244003</v>
      </c>
      <c r="D21" s="17">
        <f>'[1]Employment Pivots'!C85</f>
        <v>245939</v>
      </c>
      <c r="E21" s="17">
        <f>SUM(132397+22491+91068)</f>
        <v>245956</v>
      </c>
      <c r="F21" s="17">
        <f>248799-650</f>
        <v>248149</v>
      </c>
      <c r="G21" s="17">
        <f>'[1]Employment Pivots'!F85</f>
        <v>251241</v>
      </c>
      <c r="H21" s="17">
        <f>'[1]Employment Pivots'!G85</f>
        <v>250150</v>
      </c>
      <c r="I21" s="17">
        <f>'[1]Employment Pivots'!H85</f>
        <v>250981</v>
      </c>
      <c r="J21" s="17">
        <f>'[1]Employment Pivots'!I85</f>
        <v>251330</v>
      </c>
      <c r="K21" s="17">
        <f>'[1]Employment Pivots'!J85</f>
        <v>251942</v>
      </c>
      <c r="L21" s="17">
        <f>'[1]Employment Pivots'!K85</f>
        <v>253300</v>
      </c>
      <c r="M21" s="17">
        <f>'[1]Employment Pivots'!L85</f>
        <v>253034</v>
      </c>
      <c r="N21" s="17">
        <f>'[1]Employment Pivots'!M85</f>
        <v>249767</v>
      </c>
    </row>
    <row r="22" spans="1:14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2">
      <c r="A23" s="13" t="str">
        <f>'[1]Employment Pivots'!A86</f>
        <v>Education and Health Services</v>
      </c>
      <c r="B23" s="17">
        <f>'[1]Employment Pivots'!N86</f>
        <v>235021.08333333334</v>
      </c>
      <c r="C23" s="17">
        <f>'[1]Employment Pivots'!B86</f>
        <v>233510</v>
      </c>
      <c r="D23" s="17">
        <f>'[1]Employment Pivots'!C86</f>
        <v>236233</v>
      </c>
      <c r="E23" s="17">
        <f>SUM(56321+178927)</f>
        <v>235248</v>
      </c>
      <c r="F23" s="17">
        <v>238260</v>
      </c>
      <c r="G23" s="17">
        <f>'[1]Employment Pivots'!F86</f>
        <v>232590</v>
      </c>
      <c r="H23" s="17">
        <f>'[1]Employment Pivots'!G86</f>
        <v>230033</v>
      </c>
      <c r="I23" s="17">
        <f>'[1]Employment Pivots'!H86</f>
        <v>226572</v>
      </c>
      <c r="J23" s="17">
        <f>'[1]Employment Pivots'!I86</f>
        <v>229326</v>
      </c>
      <c r="K23" s="17">
        <f>'[1]Employment Pivots'!J86</f>
        <v>236404</v>
      </c>
      <c r="L23" s="17">
        <f>'[1]Employment Pivots'!K86</f>
        <v>239750</v>
      </c>
      <c r="M23" s="17">
        <f>'[1]Employment Pivots'!L86</f>
        <v>240902</v>
      </c>
      <c r="N23" s="17">
        <f>'[1]Employment Pivots'!M86</f>
        <v>241348</v>
      </c>
    </row>
    <row r="24" spans="1:14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2">
      <c r="A25" s="13" t="str">
        <f>'[1]Employment Pivots'!A87</f>
        <v>Leisure and Hospitality</v>
      </c>
      <c r="B25" s="17">
        <f>'[1]Employment Pivots'!N87</f>
        <v>172206.41666666666</v>
      </c>
      <c r="C25" s="17">
        <f>'[1]Employment Pivots'!B87</f>
        <v>166037</v>
      </c>
      <c r="D25" s="17">
        <f>'[1]Employment Pivots'!C87</f>
        <v>169118</v>
      </c>
      <c r="E25" s="17">
        <f>30182+140513</f>
        <v>170695</v>
      </c>
      <c r="F25" s="17">
        <v>172765</v>
      </c>
      <c r="G25" s="17">
        <f>'[1]Employment Pivots'!F87</f>
        <v>172556</v>
      </c>
      <c r="H25" s="17">
        <f>'[1]Employment Pivots'!G87</f>
        <v>176555</v>
      </c>
      <c r="I25" s="17">
        <f>'[1]Employment Pivots'!H87</f>
        <v>176692</v>
      </c>
      <c r="J25" s="17">
        <f>'[1]Employment Pivots'!I87</f>
        <v>177185</v>
      </c>
      <c r="K25" s="17">
        <f>'[1]Employment Pivots'!J87</f>
        <v>174524</v>
      </c>
      <c r="L25" s="17">
        <f>'[1]Employment Pivots'!K87</f>
        <v>171403</v>
      </c>
      <c r="M25" s="17">
        <f>'[1]Employment Pivots'!L87</f>
        <v>168011</v>
      </c>
      <c r="N25" s="17">
        <f>'[1]Employment Pivots'!M87</f>
        <v>170965</v>
      </c>
    </row>
    <row r="26" spans="1:14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2">
      <c r="A27" s="13" t="str">
        <f>'[1]Employment Pivots'!A88</f>
        <v>Other Services</v>
      </c>
      <c r="B27" s="17">
        <f>'[1]Employment Pivots'!N88</f>
        <v>46187.166666666664</v>
      </c>
      <c r="C27" s="17">
        <f>'[1]Employment Pivots'!B88</f>
        <v>44624</v>
      </c>
      <c r="D27" s="17">
        <f>'[1]Employment Pivots'!C88</f>
        <v>44980</v>
      </c>
      <c r="E27" s="17">
        <v>45518</v>
      </c>
      <c r="F27" s="17">
        <v>45690</v>
      </c>
      <c r="G27" s="17">
        <f>'[1]Employment Pivots'!F88</f>
        <v>46417</v>
      </c>
      <c r="H27" s="17">
        <f>'[1]Employment Pivots'!G88</f>
        <v>47080</v>
      </c>
      <c r="I27" s="17">
        <f>'[1]Employment Pivots'!H88</f>
        <v>47076</v>
      </c>
      <c r="J27" s="17">
        <f>'[1]Employment Pivots'!I88</f>
        <v>46905</v>
      </c>
      <c r="K27" s="17">
        <f>'[1]Employment Pivots'!J88</f>
        <v>46480</v>
      </c>
      <c r="L27" s="17">
        <f>'[1]Employment Pivots'!K88</f>
        <v>46477</v>
      </c>
      <c r="M27" s="17">
        <f>'[1]Employment Pivots'!L88</f>
        <v>46435</v>
      </c>
      <c r="N27" s="17">
        <f>'[1]Employment Pivots'!M88</f>
        <v>46533</v>
      </c>
    </row>
    <row r="28" spans="1:14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x14ac:dyDescent="0.2">
      <c r="A29" s="13" t="str">
        <f>'[1]Employment Pivots'!A89</f>
        <v>Government</v>
      </c>
      <c r="B29" s="17">
        <f>'[1]Employment Pivots'!N89</f>
        <v>266529.91666666669</v>
      </c>
      <c r="C29" s="17">
        <f>'[1]Employment Pivots'!B89</f>
        <v>259955</v>
      </c>
      <c r="D29" s="17">
        <f>'[1]Employment Pivots'!C89</f>
        <v>264661</v>
      </c>
      <c r="E29" s="17">
        <f>'[1]Employment Pivots'!D89</f>
        <v>265053</v>
      </c>
      <c r="F29" s="17">
        <v>267064</v>
      </c>
      <c r="G29" s="17">
        <f>'[1]Employment Pivots'!F89</f>
        <v>270424</v>
      </c>
      <c r="H29" s="17">
        <f>'[1]Employment Pivots'!G89</f>
        <v>266727</v>
      </c>
      <c r="I29" s="17">
        <f>'[1]Employment Pivots'!H89</f>
        <v>249443</v>
      </c>
      <c r="J29" s="17">
        <f>'[1]Employment Pivots'!I89</f>
        <v>258406</v>
      </c>
      <c r="K29" s="17">
        <f>'[1]Employment Pivots'!J89</f>
        <v>271627</v>
      </c>
      <c r="L29" s="17">
        <f>'[1]Employment Pivots'!K89</f>
        <v>275017</v>
      </c>
      <c r="M29" s="17">
        <f>'[1]Employment Pivots'!L89</f>
        <v>275466</v>
      </c>
      <c r="N29" s="17">
        <f>'[1]Employment Pivots'!M89</f>
        <v>274516</v>
      </c>
    </row>
    <row r="30" spans="1:14" x14ac:dyDescent="0.2">
      <c r="A30" s="14" t="str">
        <f>'[1]Employment Pivots'!A95</f>
        <v>Federal</v>
      </c>
      <c r="B30" s="17">
        <f>'[1]Employment Pivots'!N95</f>
        <v>39990.583333333336</v>
      </c>
      <c r="C30" s="16">
        <f>'[1]Employment Pivots'!B95</f>
        <v>38622</v>
      </c>
      <c r="D30" s="16">
        <f>'[1]Employment Pivots'!C95</f>
        <v>39072</v>
      </c>
      <c r="E30" s="16">
        <f>'[1]Employment Pivots'!D95</f>
        <v>39062</v>
      </c>
      <c r="F30" s="16">
        <f>'[1]Employment Pivots'!E95</f>
        <v>39632</v>
      </c>
      <c r="G30" s="16">
        <f>'[1]Employment Pivots'!F95</f>
        <v>40315</v>
      </c>
      <c r="H30" s="16">
        <f>'[1]Employment Pivots'!G95</f>
        <v>40600</v>
      </c>
      <c r="I30" s="16">
        <f>'[1]Employment Pivots'!H95</f>
        <v>40352</v>
      </c>
      <c r="J30" s="16">
        <f>'[1]Employment Pivots'!I95</f>
        <v>40557</v>
      </c>
      <c r="K30" s="16">
        <f>'[1]Employment Pivots'!J95</f>
        <v>40404</v>
      </c>
      <c r="L30" s="16">
        <f>'[1]Employment Pivots'!K95</f>
        <v>40498</v>
      </c>
      <c r="M30" s="16">
        <f>'[1]Employment Pivots'!L95</f>
        <v>40348</v>
      </c>
      <c r="N30" s="16">
        <f>'[1]Employment Pivots'!M95</f>
        <v>40425</v>
      </c>
    </row>
    <row r="31" spans="1:14" s="7" customFormat="1" x14ac:dyDescent="0.2">
      <c r="A31" s="15" t="str">
        <f>'[1]Employment Pivots'!A96</f>
        <v>State</v>
      </c>
      <c r="B31" s="17">
        <f>'[1]Employment Pivots'!N96</f>
        <v>87719.666666666672</v>
      </c>
      <c r="C31" s="16">
        <f>'[1]Employment Pivots'!B96</f>
        <v>84374</v>
      </c>
      <c r="D31" s="16">
        <f>'[1]Employment Pivots'!C96</f>
        <v>86845</v>
      </c>
      <c r="E31" s="16">
        <f>'[1]Employment Pivots'!D96</f>
        <v>87096</v>
      </c>
      <c r="F31" s="16">
        <f>'[1]Employment Pivots'!E96</f>
        <v>87309</v>
      </c>
      <c r="G31" s="16">
        <f>'[1]Employment Pivots'!F96</f>
        <v>86310</v>
      </c>
      <c r="H31" s="16">
        <f>'[1]Employment Pivots'!G96</f>
        <v>86586</v>
      </c>
      <c r="I31" s="16">
        <f>'[1]Employment Pivots'!H96</f>
        <v>86134</v>
      </c>
      <c r="J31" s="16">
        <f>'[1]Employment Pivots'!I96</f>
        <v>87155</v>
      </c>
      <c r="K31" s="16">
        <f>'[1]Employment Pivots'!J96</f>
        <v>89518</v>
      </c>
      <c r="L31" s="16">
        <f>'[1]Employment Pivots'!K96</f>
        <v>90400</v>
      </c>
      <c r="M31" s="16">
        <f>'[1]Employment Pivots'!L96</f>
        <v>90664</v>
      </c>
      <c r="N31" s="16">
        <f>'[1]Employment Pivots'!M96</f>
        <v>90245</v>
      </c>
    </row>
    <row r="32" spans="1:14" s="7" customFormat="1" x14ac:dyDescent="0.2">
      <c r="A32" s="14" t="str">
        <f>'[1]Employment Pivots'!A97</f>
        <v>Local</v>
      </c>
      <c r="B32" s="17">
        <f>'[1]Employment Pivots'!N97</f>
        <v>138819.66666666666</v>
      </c>
      <c r="C32" s="16">
        <f>'[1]Employment Pivots'!B97</f>
        <v>136959</v>
      </c>
      <c r="D32" s="16">
        <f>'[1]Employment Pivots'!C97</f>
        <v>138744</v>
      </c>
      <c r="E32" s="16">
        <f>'[1]Employment Pivots'!D97</f>
        <v>138895</v>
      </c>
      <c r="F32" s="16">
        <f>'[1]Employment Pivots'!E97</f>
        <v>140123</v>
      </c>
      <c r="G32" s="16">
        <f>'[1]Employment Pivots'!F97</f>
        <v>143799</v>
      </c>
      <c r="H32" s="16">
        <f>'[1]Employment Pivots'!G97</f>
        <v>139541</v>
      </c>
      <c r="I32" s="16">
        <f>'[1]Employment Pivots'!H97</f>
        <v>122957</v>
      </c>
      <c r="J32" s="16">
        <f>'[1]Employment Pivots'!I97</f>
        <v>130694</v>
      </c>
      <c r="K32" s="16">
        <f>'[1]Employment Pivots'!J97</f>
        <v>141705</v>
      </c>
      <c r="L32" s="16">
        <f>'[1]Employment Pivots'!K97</f>
        <v>144119</v>
      </c>
      <c r="M32" s="16">
        <f>'[1]Employment Pivots'!L97</f>
        <v>144454</v>
      </c>
      <c r="N32" s="16">
        <f>'[1]Employment Pivots'!M97</f>
        <v>143846</v>
      </c>
    </row>
    <row r="33" spans="1:14" x14ac:dyDescent="0.2">
      <c r="A33" s="3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">
      <c r="A34" s="3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18" t="s">
        <v>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</sheetData>
  <mergeCells count="2">
    <mergeCell ref="D2:J2"/>
    <mergeCell ref="D3:J3"/>
  </mergeCells>
  <printOptions horizontalCentered="1"/>
  <pageMargins left="0.45" right="0.45" top="0.75" bottom="0.7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Form2</vt:lpstr>
      <vt:lpstr>Sheet1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Alyssia Minaya</cp:lastModifiedBy>
  <cp:lastPrinted>2024-12-12T16:44:04Z</cp:lastPrinted>
  <dcterms:created xsi:type="dcterms:W3CDTF">2011-11-30T23:44:52Z</dcterms:created>
  <dcterms:modified xsi:type="dcterms:W3CDTF">2025-01-30T14:36:13Z</dcterms:modified>
</cp:coreProperties>
</file>